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м покрытия" sheetId="1" state="visible" r:id="rId2"/>
    <sheet name="Кпр" sheetId="2" state="visible" r:id="rId3"/>
  </sheets>
  <definedNames>
    <definedName function="false" hidden="false" localSheetId="0" name="_xlnm.Print_Area" vbProcedure="false">'Рем покрытия'!$A$1:$G$24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<sst xmlns="http://schemas.openxmlformats.org/spreadsheetml/2006/main" count="40" uniqueCount="40">
  <si>
    <t xml:space="preserve">УТВЕРЖДАЮ:</t>
  </si>
  <si>
    <t xml:space="preserve">Первый заместитель министра транспорта и дорожного хозяйства Приморского края</t>
  </si>
  <si>
    <t xml:space="preserve">Е.В. Тимонов</t>
  </si>
  <si>
    <t xml:space="preserve">"         "                                      2025 г.</t>
  </si>
  <si>
    <t xml:space="preserve">Сводный расчёт в сумме </t>
  </si>
  <si>
    <t xml:space="preserve">СВОДНЫЙ СМЕТНЫЙ РАСЧЕТ СТОИМОСТИ  </t>
  </si>
  <si>
    <t xml:space="preserve">Осуществление дорожной деятельности – ремонт автомобильной дороги регионального значения Осиновка-Рудная Пристань км 0+987 – км 3+967  в Михайловском муниципальном районе на территории Приморского края</t>
  </si>
  <si>
    <t xml:space="preserve">Составлен в текущих ценах по состоянию на  1 кв  2025 г.</t>
  </si>
  <si>
    <t xml:space="preserve">№ п/п</t>
  </si>
  <si>
    <t xml:space="preserve">Номера сметных расчетов и смет</t>
  </si>
  <si>
    <t xml:space="preserve">Наименование глав, объектов, работ и затрат</t>
  </si>
  <si>
    <t xml:space="preserve">Сметная стоимость, руб. 4 кв 2024г.</t>
  </si>
  <si>
    <t xml:space="preserve">Общая стоимость в ценах 1 кв 2025 года К=1,0195</t>
  </si>
  <si>
    <t xml:space="preserve">Всего с коэффициентом снижения в пределах ЛБО  0,98087297696</t>
  </si>
  <si>
    <t xml:space="preserve">строительно-монтажных работ</t>
  </si>
  <si>
    <t xml:space="preserve">Всего </t>
  </si>
  <si>
    <t xml:space="preserve">Ремонт автомобильной дороги Осиновка – Рудная Пристань на участке км 0+987 км 3+967</t>
  </si>
  <si>
    <t xml:space="preserve">Итого</t>
  </si>
  <si>
    <t xml:space="preserve">НДС 20 % </t>
  </si>
  <si>
    <t xml:space="preserve">Итого по сводному сметному расчёту:</t>
  </si>
  <si>
    <t xml:space="preserve">НМЦК определена в пределах доведенных лимитов бюджетных обязательств в соответствии с законом Приморского края от 19.12.2024 № 692-КЗ "О краевом бюджете Приморского края" на 2025 год и плановый период 2026 и 2027 годы" всего по сводному сметному расчету с учетом коэффициента снижения стоимости  К=0,98087297696</t>
  </si>
  <si>
    <t xml:space="preserve">Заказчик:</t>
  </si>
  <si>
    <t xml:space="preserve">Подрядчик:</t>
  </si>
  <si>
    <t xml:space="preserve">Год</t>
  </si>
  <si>
    <t xml:space="preserve">Годовая инф</t>
  </si>
  <si>
    <t xml:space="preserve">Коэф год</t>
  </si>
  <si>
    <t xml:space="preserve">Коэф 3 кв</t>
  </si>
  <si>
    <t xml:space="preserve">Коэф 2 кв</t>
  </si>
  <si>
    <t xml:space="preserve">Коэф  1 кв</t>
  </si>
  <si>
    <t xml:space="preserve">2022**</t>
  </si>
  <si>
    <t xml:space="preserve">114.6%</t>
  </si>
  <si>
    <t xml:space="preserve">2023*</t>
  </si>
  <si>
    <t xml:space="preserve">2024*</t>
  </si>
  <si>
    <t xml:space="preserve">2025*</t>
  </si>
  <si>
    <t xml:space="preserve">2026*</t>
  </si>
  <si>
    <t xml:space="preserve">2027*</t>
  </si>
  <si>
    <t xml:space="preserve">Для перевода с 3 кв 2024 в 4 кв 2024 года =(2,275+1,95)/100+1</t>
  </si>
  <si>
    <t xml:space="preserve">**Источник: Годовой индекс прогнозной инфляции (Письмо Минэкономразвития России № 35312-ПК/Д03и от 28 сентября 2023 г. Основные макроэкономические параметры среднесрочного прогноза социально-экономического развития, Российской Федерации до 2026 года (Базовый вариант)инвестиции в основной капитал (https://www.economy.gov.ru/material/file/59c61301927abb89f721d03330d4c088/35312_pkd03i.pdf).</t>
  </si>
  <si>
    <t xml:space="preserve">*Источник</t>
  </si>
  <si>
    <t xml:space="preserve">https://economy.gov.ru/material/directions/makroec/prognozy_socialno_ekonomicheskogo_razvitiya/prognoz_socialno_ekonomicheskogo_razvitiya_rf_na_2025_god_i_na_planovyy_period_2026_i_2027_godov.html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</si>
</sst>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\ "/>
    <numFmt numFmtId="166" formatCode="#,##0.00"/>
    <numFmt numFmtId="167" formatCode="#,##0.000"/>
    <numFmt numFmtId="168" formatCode="@"/>
    <numFmt numFmtId="169" formatCode="0.000"/>
    <numFmt numFmtId="170" formatCode="0.0000000000000000"/>
    <numFmt numFmtId="171" formatCode="0.0000000000000000000"/>
    <numFmt numFmtId="172" formatCode="0.00"/>
    <numFmt numFmtId="173" formatCode="0.00000000000000000"/>
    <numFmt numFmtId="174" formatCode="0.0%"/>
    <numFmt numFmtId="175" formatCode="0.0"/>
    <numFmt numFmtId="176" formatCode="0.00000"/>
  </numFmts>
  <fonts count="19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Courier New"/>
      <family val="1"/>
      <charset val="1"/>
    </font>
    <font>
      <sz val="10"/>
      <color rgb="FF000000"/>
      <name val="Arial"/>
      <family val="2"/>
      <charset val="1"/>
    </font>
    <font>
      <sz val="12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u val="single"/>
      <sz val="11"/>
      <name val="Times New Roman"/>
      <family val="1"/>
      <charset val="1"/>
    </font>
    <font>
      <b val="true"/>
      <sz val="14"/>
      <name val="Times New Roman"/>
      <family val="1"/>
      <charset val="1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u val="single"/>
      <sz val="10"/>
      <color rgb="FF0066CC"/>
      <name val="Arial Cyr"/>
      <family val="0"/>
      <charset val="1"/>
    </font>
    <font>
      <u val="single"/>
      <sz val="10"/>
      <color rgb="FF0000FF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9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2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0 4" xfId="21"/>
    <cellStyle name="Обычный 212 2" xfId="22"/>
    <cellStyle name="Обычный 25 2" xfId="23"/>
    <cellStyle name="Обычный 3" xfId="24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economy.gov.ru/material/directions/makroec/prognozy_socialno_ekonomicheskogo_razvitiya/prognoz_socialno_ekonomicheskogo_razvitiya_rf_na_2025_god_i_na_planovyy_period_2026_i_2027_godov.htm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A19" activeCellId="0" sqref="A19"/>
    </sheetView>
  </sheetViews>
  <sheetFormatPr defaultColWidth="9.109375" defaultRowHeight="15.75" zeroHeight="false" outlineLevelRow="0" outlineLevelCol="0"/>
  <cols>
    <col collapsed="false" customWidth="true" hidden="false" outlineLevel="0" max="1" min="1" style="1" width="4.25"/>
    <col collapsed="false" customWidth="true" hidden="false" outlineLevel="0" max="2" min="2" style="1" width="11.93"/>
    <col collapsed="false" customWidth="true" hidden="false" outlineLevel="0" max="3" min="3" style="1" width="41.84"/>
    <col collapsed="false" customWidth="true" hidden="false" outlineLevel="0" max="4" min="4" style="1" width="17.82"/>
    <col collapsed="false" customWidth="true" hidden="false" outlineLevel="0" max="5" min="5" style="1" width="18.68"/>
    <col collapsed="false" customWidth="true" hidden="false" outlineLevel="0" max="6" min="6" style="1" width="20.53"/>
    <col collapsed="false" customWidth="true" hidden="false" outlineLevel="0" max="7" min="7" style="1" width="24.18"/>
    <col collapsed="false" customWidth="true" hidden="false" outlineLevel="0" max="8" min="8" style="1" width="26.53"/>
    <col collapsed="false" customWidth="true" hidden="false" outlineLevel="0" max="9" min="9" style="1" width="17.68"/>
    <col collapsed="false" customWidth="false" hidden="false" outlineLevel="0" max="257" min="10" style="1" width="9.11"/>
  </cols>
  <sheetData>
    <row r="1" customFormat="false" ht="15.75" hidden="false" customHeight="false" outlineLevel="0" collapsed="false">
      <c r="A1" s="2" t="s">
        <v>0</v>
      </c>
      <c r="B1" s="3"/>
      <c r="C1" s="3"/>
      <c r="D1" s="4"/>
    </row>
    <row r="2" customFormat="false" ht="35.25" hidden="false" customHeight="true" outlineLevel="0" collapsed="false">
      <c r="A2" s="5" t="s">
        <v>1</v>
      </c>
      <c r="B2" s="5"/>
      <c r="C2" s="5"/>
      <c r="D2" s="6"/>
      <c r="E2" s="7" t="s">
        <v>2</v>
      </c>
    </row>
    <row r="3" s="1" customFormat="true" ht="23.25" hidden="false" customHeight="true" outlineLevel="0" collapsed="false">
      <c r="A3" s="8" t="s">
        <v>3</v>
      </c>
      <c r="B3" s="8"/>
      <c r="C3" s="8"/>
      <c r="D3" s="4"/>
    </row>
    <row r="4" customFormat="false" ht="21" hidden="false" customHeight="true" outlineLevel="0" collapsed="false">
      <c r="A4" s="8" t="s">
        <v>4</v>
      </c>
      <c r="B4" s="8"/>
      <c r="C4" s="8"/>
      <c r="D4" s="9" t="n">
        <f aca="false">G18</f>
        <v>121948075.18</v>
      </c>
    </row>
    <row r="5" customFormat="false" ht="21" hidden="false" customHeight="true" outlineLevel="0" collapsed="false">
      <c r="A5" s="8"/>
      <c r="B5" s="8"/>
      <c r="C5" s="8"/>
      <c r="D5" s="10"/>
    </row>
    <row r="6" customFormat="false" ht="37.3" hidden="false" customHeight="true" outlineLevel="0" collapsed="false">
      <c r="A6" s="11"/>
      <c r="B6" s="11"/>
      <c r="C6" s="11"/>
      <c r="D6" s="12"/>
    </row>
    <row r="7" customFormat="false" ht="15.75" hidden="false" customHeight="false" outlineLevel="0" collapsed="false">
      <c r="A7" s="13" t="s">
        <v>5</v>
      </c>
      <c r="B7" s="13"/>
      <c r="C7" s="13"/>
      <c r="D7" s="13"/>
      <c r="E7" s="13"/>
      <c r="F7" s="13"/>
      <c r="G7" s="13"/>
    </row>
    <row r="8" customFormat="false" ht="15.75" hidden="false" customHeight="false" outlineLevel="0" collapsed="false">
      <c r="A8" s="14"/>
      <c r="B8" s="14"/>
      <c r="C8" s="14"/>
      <c r="D8" s="14"/>
    </row>
    <row r="9" customFormat="false" ht="58.95" hidden="false" customHeight="true" outlineLevel="0" collapsed="false">
      <c r="A9" s="15" t="s">
        <v>6</v>
      </c>
      <c r="B9" s="15"/>
      <c r="C9" s="15"/>
      <c r="D9" s="15"/>
      <c r="E9" s="15"/>
      <c r="F9" s="15"/>
      <c r="G9" s="15"/>
      <c r="H9" s="16"/>
      <c r="I9" s="16"/>
      <c r="J9" s="16"/>
      <c r="K9" s="16"/>
      <c r="L9" s="16"/>
      <c r="M9" s="16"/>
      <c r="N9" s="16"/>
      <c r="O9" s="16"/>
      <c r="P9" s="17"/>
    </row>
    <row r="10" customFormat="false" ht="15.75" hidden="false" customHeight="false" outlineLevel="0" collapsed="false">
      <c r="A10" s="18"/>
      <c r="B10" s="18"/>
      <c r="C10" s="18"/>
      <c r="D10" s="18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customFormat="false" ht="15" hidden="false" customHeight="true" outlineLevel="0" collapsed="false">
      <c r="A11" s="8" t="s">
        <v>7</v>
      </c>
      <c r="B11" s="8"/>
      <c r="C11" s="8"/>
      <c r="D11" s="8"/>
      <c r="E11" s="4"/>
      <c r="F11" s="4"/>
      <c r="G11" s="4"/>
    </row>
    <row r="12" customFormat="false" ht="15.75" hidden="false" customHeight="true" outlineLevel="0" collapsed="false">
      <c r="A12" s="19" t="s">
        <v>8</v>
      </c>
      <c r="B12" s="19" t="s">
        <v>9</v>
      </c>
      <c r="C12" s="19" t="s">
        <v>10</v>
      </c>
      <c r="D12" s="19" t="s">
        <v>11</v>
      </c>
      <c r="E12" s="19"/>
      <c r="F12" s="20" t="s">
        <v>12</v>
      </c>
      <c r="G12" s="21" t="s">
        <v>13</v>
      </c>
    </row>
    <row r="13" customFormat="false" ht="65.25" hidden="false" customHeight="true" outlineLevel="0" collapsed="false">
      <c r="A13" s="19"/>
      <c r="B13" s="19"/>
      <c r="C13" s="19"/>
      <c r="D13" s="19" t="s">
        <v>14</v>
      </c>
      <c r="E13" s="22" t="s">
        <v>15</v>
      </c>
      <c r="F13" s="20"/>
      <c r="G13" s="21"/>
      <c r="N13" s="23"/>
      <c r="O13" s="23"/>
      <c r="P13" s="23"/>
      <c r="Q13" s="23"/>
      <c r="R13" s="23"/>
      <c r="S13" s="23"/>
    </row>
    <row r="14" customFormat="false" ht="15.75" hidden="false" customHeight="false" outlineLevel="0" collapsed="false">
      <c r="A14" s="19" t="n">
        <v>1</v>
      </c>
      <c r="B14" s="19" t="n">
        <v>2</v>
      </c>
      <c r="C14" s="19" t="n">
        <v>3</v>
      </c>
      <c r="D14" s="19" t="n">
        <v>4</v>
      </c>
      <c r="E14" s="24" t="n">
        <v>6</v>
      </c>
      <c r="F14" s="25" t="n">
        <v>7</v>
      </c>
      <c r="G14" s="19" t="n">
        <v>8</v>
      </c>
    </row>
    <row r="15" customFormat="false" ht="50.7" hidden="false" customHeight="false" outlineLevel="0" collapsed="false">
      <c r="A15" s="19" t="n">
        <v>1</v>
      </c>
      <c r="B15" s="19"/>
      <c r="C15" s="26" t="s">
        <v>16</v>
      </c>
      <c r="D15" s="27" t="n">
        <v>101623395.98</v>
      </c>
      <c r="E15" s="28" t="n">
        <f aca="false">D15</f>
        <v>101623395.98</v>
      </c>
      <c r="F15" s="29" t="n">
        <f aca="false">E15*1.0195</f>
        <v>103605052.2</v>
      </c>
      <c r="G15" s="27" t="n">
        <f aca="false">F15*0.98087297696</f>
        <v>101623395.98</v>
      </c>
    </row>
    <row r="16" s="32" customFormat="true" ht="17" hidden="false" customHeight="false" outlineLevel="0" collapsed="false">
      <c r="A16" s="24"/>
      <c r="B16" s="24"/>
      <c r="C16" s="30" t="s">
        <v>17</v>
      </c>
      <c r="D16" s="28" t="n">
        <f aca="false">SUM(D15:D15)</f>
        <v>101623395.98</v>
      </c>
      <c r="E16" s="28" t="n">
        <f aca="false">SUM(E15:E15)</f>
        <v>101623395.98</v>
      </c>
      <c r="F16" s="28" t="n">
        <f aca="false">SUM(F15:F15)</f>
        <v>103605052.2</v>
      </c>
      <c r="G16" s="28" t="n">
        <f aca="false">SUM(G15:G15)</f>
        <v>101623395.98</v>
      </c>
      <c r="H16" s="31"/>
      <c r="I16" s="31"/>
    </row>
    <row r="17" s="32" customFormat="true" ht="17" hidden="false" customHeight="false" outlineLevel="0" collapsed="false">
      <c r="A17" s="19"/>
      <c r="B17" s="33"/>
      <c r="C17" s="34" t="s">
        <v>18</v>
      </c>
      <c r="D17" s="28" t="n">
        <f aca="false">D16*20%</f>
        <v>20324679.2</v>
      </c>
      <c r="E17" s="28" t="n">
        <f aca="false">E16*20%</f>
        <v>20324679.2</v>
      </c>
      <c r="F17" s="28" t="n">
        <f aca="false">F16*20%</f>
        <v>20721010.44</v>
      </c>
      <c r="G17" s="28" t="n">
        <f aca="false">G16*20%</f>
        <v>20324679.2</v>
      </c>
      <c r="H17" s="35"/>
      <c r="I17" s="35"/>
    </row>
    <row r="18" customFormat="false" ht="28.5" hidden="false" customHeight="false" outlineLevel="0" collapsed="false">
      <c r="A18" s="19"/>
      <c r="B18" s="24"/>
      <c r="C18" s="36" t="s">
        <v>19</v>
      </c>
      <c r="D18" s="37" t="n">
        <f aca="false">D16+D17</f>
        <v>121948075.18</v>
      </c>
      <c r="E18" s="37" t="n">
        <f aca="false">E16+E17</f>
        <v>121948075.18</v>
      </c>
      <c r="F18" s="37" t="n">
        <f aca="false">F16+F17</f>
        <v>124326062.64</v>
      </c>
      <c r="G18" s="37" t="n">
        <f aca="false">G16+G17</f>
        <v>121948075.18</v>
      </c>
    </row>
    <row r="19" customFormat="false" ht="66" hidden="false" customHeight="true" outlineLevel="0" collapsed="false">
      <c r="A19" s="19"/>
      <c r="B19" s="26" t="s">
        <v>20</v>
      </c>
      <c r="C19" s="26"/>
      <c r="D19" s="26"/>
      <c r="E19" s="26"/>
      <c r="F19" s="38"/>
      <c r="G19" s="37" t="n">
        <f aca="false">G18</f>
        <v>121948075.18</v>
      </c>
    </row>
    <row r="20" customFormat="false" ht="15.75" hidden="false" customHeight="false" outlineLevel="0" collapsed="false">
      <c r="A20" s="39"/>
      <c r="B20" s="39"/>
      <c r="C20" s="39"/>
      <c r="D20" s="40"/>
      <c r="G20" s="41"/>
    </row>
    <row r="21" customFormat="false" ht="17" hidden="false" customHeight="false" outlineLevel="0" collapsed="false">
      <c r="A21" s="4"/>
      <c r="B21" s="42"/>
      <c r="C21" s="43"/>
      <c r="D21" s="43"/>
      <c r="E21" s="43"/>
      <c r="F21" s="43"/>
      <c r="G21" s="44"/>
    </row>
    <row r="22" customFormat="false" ht="17" hidden="false" customHeight="false" outlineLevel="0" collapsed="false">
      <c r="A22" s="4"/>
      <c r="B22" s="4"/>
      <c r="C22" s="45" t="s">
        <v>21</v>
      </c>
      <c r="D22" s="3"/>
      <c r="E22" s="43"/>
      <c r="F22" s="45" t="s">
        <v>22</v>
      </c>
      <c r="G22" s="46"/>
    </row>
    <row r="23" customFormat="false" ht="13.4" hidden="false" customHeight="true" outlineLevel="0" collapsed="false">
      <c r="A23" s="4"/>
      <c r="B23" s="42"/>
      <c r="C23" s="47"/>
      <c r="D23" s="47"/>
      <c r="E23" s="48"/>
      <c r="F23" s="42"/>
      <c r="G23" s="49"/>
    </row>
    <row r="24" customFormat="false" ht="15.75" hidden="false" customHeight="false" outlineLevel="0" collapsed="false">
      <c r="A24" s="4"/>
      <c r="B24" s="4"/>
      <c r="C24" s="4"/>
      <c r="D24" s="4"/>
    </row>
    <row r="30" customFormat="false" ht="15.75" hidden="false" customHeight="false" outlineLevel="0" collapsed="false">
      <c r="F30" s="50"/>
    </row>
    <row r="1048576" customFormat="false" ht="12.8" hidden="false" customHeight="false" outlineLevel="0" collapsed="false"/>
  </sheetData>
  <mergeCells count="16">
    <mergeCell ref="A2:C2"/>
    <mergeCell ref="A3:C3"/>
    <mergeCell ref="A4:C4"/>
    <mergeCell ref="A5:C5"/>
    <mergeCell ref="A7:G7"/>
    <mergeCell ref="A9:G9"/>
    <mergeCell ref="A10:D10"/>
    <mergeCell ref="A11:D11"/>
    <mergeCell ref="A12:A13"/>
    <mergeCell ref="B12:B13"/>
    <mergeCell ref="C12:C13"/>
    <mergeCell ref="D12:E12"/>
    <mergeCell ref="F12:F13"/>
    <mergeCell ref="G12:G13"/>
    <mergeCell ref="B19:E19"/>
    <mergeCell ref="C23:D23"/>
  </mergeCells>
  <printOptions headings="false" gridLines="false" gridLinesSet="true" horizontalCentered="false" verticalCentered="false"/>
  <pageMargins left="0.708333333333333" right="0.354166666666667" top="0.196527777777778" bottom="0.354166666666667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7:F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9.0546875" defaultRowHeight="12.75" zeroHeight="false" outlineLevelRow="0" outlineLevelCol="0"/>
  <cols>
    <col collapsed="false" customWidth="true" hidden="false" outlineLevel="0" max="1" min="1" style="43" width="16.96"/>
    <col collapsed="false" customWidth="true" hidden="false" outlineLevel="0" max="2" min="2" style="43" width="14.96"/>
    <col collapsed="false" customWidth="true" hidden="false" outlineLevel="0" max="3" min="3" style="43" width="15.82"/>
    <col collapsed="false" customWidth="true" hidden="false" outlineLevel="0" max="4" min="4" style="43" width="14.53"/>
    <col collapsed="false" customWidth="true" hidden="false" outlineLevel="0" max="5" min="5" style="43" width="15.11"/>
    <col collapsed="false" customWidth="true" hidden="false" outlineLevel="0" max="6" min="6" style="43" width="15.66"/>
  </cols>
  <sheetData>
    <row r="7" customFormat="false" ht="12.75" hidden="false" customHeight="false" outlineLevel="0" collapsed="false">
      <c r="A7" s="51" t="s">
        <v>23</v>
      </c>
      <c r="B7" s="51" t="s">
        <v>24</v>
      </c>
      <c r="C7" s="51" t="s">
        <v>25</v>
      </c>
      <c r="D7" s="51" t="s">
        <v>26</v>
      </c>
      <c r="E7" s="51" t="s">
        <v>27</v>
      </c>
      <c r="F7" s="51" t="s">
        <v>28</v>
      </c>
    </row>
    <row r="8" customFormat="false" ht="15.75" hidden="false" customHeight="false" outlineLevel="0" collapsed="false">
      <c r="A8" s="52" t="s">
        <v>29</v>
      </c>
      <c r="B8" s="53" t="s">
        <v>30</v>
      </c>
      <c r="C8" s="54" t="n">
        <v>14.6</v>
      </c>
      <c r="D8" s="51" t="n">
        <f aca="false">C8/4*3</f>
        <v>10.95</v>
      </c>
      <c r="E8" s="51" t="n">
        <f aca="false">C8/4*2</f>
        <v>7.3</v>
      </c>
      <c r="F8" s="51" t="n">
        <f aca="false">C8/4</f>
        <v>3.65</v>
      </c>
    </row>
    <row r="9" customFormat="false" ht="14.25" hidden="false" customHeight="false" outlineLevel="0" collapsed="false">
      <c r="A9" s="55" t="s">
        <v>31</v>
      </c>
      <c r="B9" s="53" t="n">
        <v>1.091</v>
      </c>
      <c r="C9" s="54" t="n">
        <v>9.1</v>
      </c>
      <c r="D9" s="51" t="n">
        <f aca="false">C9/4*3</f>
        <v>6.825</v>
      </c>
      <c r="E9" s="51" t="n">
        <f aca="false">C9/4*2</f>
        <v>4.55</v>
      </c>
      <c r="F9" s="51" t="n">
        <f aca="false">C9/4</f>
        <v>2.275</v>
      </c>
    </row>
    <row r="10" customFormat="false" ht="14.25" hidden="false" customHeight="false" outlineLevel="0" collapsed="false">
      <c r="A10" s="55" t="s">
        <v>32</v>
      </c>
      <c r="B10" s="53" t="n">
        <v>1.091</v>
      </c>
      <c r="C10" s="54" t="n">
        <v>9.1</v>
      </c>
      <c r="D10" s="51" t="n">
        <f aca="false">C10/4*3</f>
        <v>6.825</v>
      </c>
      <c r="E10" s="51" t="n">
        <f aca="false">C10/4*2</f>
        <v>4.55</v>
      </c>
      <c r="F10" s="51" t="n">
        <f aca="false">C10/4</f>
        <v>2.275</v>
      </c>
    </row>
    <row r="11" customFormat="false" ht="14.25" hidden="false" customHeight="false" outlineLevel="0" collapsed="false">
      <c r="A11" s="55" t="s">
        <v>33</v>
      </c>
      <c r="B11" s="53" t="n">
        <v>1.078</v>
      </c>
      <c r="C11" s="54" t="n">
        <v>7.8</v>
      </c>
      <c r="D11" s="51" t="n">
        <f aca="false">C11/4*3</f>
        <v>5.85</v>
      </c>
      <c r="E11" s="51" t="n">
        <f aca="false">C11/4*2</f>
        <v>3.9</v>
      </c>
      <c r="F11" s="51" t="n">
        <f aca="false">C11/4</f>
        <v>1.95</v>
      </c>
    </row>
    <row r="12" customFormat="false" ht="14.25" hidden="false" customHeight="false" outlineLevel="0" collapsed="false">
      <c r="A12" s="55" t="s">
        <v>34</v>
      </c>
      <c r="B12" s="53" t="n">
        <v>1.053</v>
      </c>
      <c r="C12" s="54" t="n">
        <v>5.3</v>
      </c>
      <c r="D12" s="51" t="n">
        <f aca="false">C12/4*3</f>
        <v>3.975</v>
      </c>
      <c r="E12" s="51" t="n">
        <f aca="false">C12/4*2</f>
        <v>2.65</v>
      </c>
      <c r="F12" s="51" t="n">
        <f aca="false">C12/4</f>
        <v>1.325</v>
      </c>
    </row>
    <row r="13" customFormat="false" ht="14.25" hidden="false" customHeight="false" outlineLevel="0" collapsed="false">
      <c r="A13" s="55" t="s">
        <v>35</v>
      </c>
      <c r="B13" s="53" t="n">
        <v>1.044</v>
      </c>
      <c r="C13" s="54" t="n">
        <v>4.4</v>
      </c>
      <c r="D13" s="51" t="n">
        <f aca="false">C13/4*3</f>
        <v>3.3</v>
      </c>
      <c r="E13" s="51" t="n">
        <f aca="false">C13/4*2</f>
        <v>2.2</v>
      </c>
      <c r="F13" s="51" t="n">
        <f aca="false">C13/4</f>
        <v>1.1</v>
      </c>
    </row>
    <row r="15" customFormat="false" ht="15" hidden="false" customHeight="true" outlineLevel="0" collapsed="false">
      <c r="A15" s="56" t="s">
        <v>36</v>
      </c>
      <c r="B15" s="56"/>
      <c r="C15" s="56"/>
      <c r="D15" s="56"/>
      <c r="E15" s="56"/>
      <c r="F15" s="57" t="n">
        <f aca="false">(2.275+1.95)/100+1</f>
        <v>1.04225</v>
      </c>
    </row>
    <row r="17" customFormat="false" ht="12.75" hidden="false" customHeight="true" outlineLevel="0" collapsed="false">
      <c r="A17" s="58" t="s">
        <v>37</v>
      </c>
      <c r="B17" s="58"/>
      <c r="C17" s="58"/>
      <c r="D17" s="58"/>
      <c r="E17" s="58"/>
      <c r="F17" s="58"/>
    </row>
    <row r="19" customFormat="false" ht="44.25" hidden="false" customHeight="true" outlineLevel="0" collapsed="false">
      <c r="A19" s="59" t="s">
        <v>38</v>
      </c>
      <c r="B19" s="60" t="s">
        <v>39</v>
      </c>
      <c r="C19" s="60"/>
      <c r="D19" s="60"/>
      <c r="E19" s="60"/>
      <c r="F19" s="60"/>
    </row>
  </sheetData>
  <mergeCells count="3">
    <mergeCell ref="A15:E15"/>
    <mergeCell ref="A17:F17"/>
    <mergeCell ref="B19:F19"/>
  </mergeCells>
  <hyperlinks>
    <hyperlink ref="B19" r:id="rId1" display="https://economy.gov.ru/material/directions/makroec/prognozy_socialno_ekonomicheskogo_razvitiya/prognoz_socialno_ekonomicheskogo_razvitiya_rf_na_2025_god_i_na_planovyy_period_2026_i_2027_godov.html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2004-03-30T19:13:56Z</dcterms:created>
  <dc:creator>Grandy</dc:creator>
  <dc:description/>
  <dc:language>ru-RU</dc:language>
  <cp:lastModifiedBy/>
  <cp:lastPrinted>2024-07-31T11:44:16Z</cp:lastPrinted>
  <dcterms:modified xsi:type="dcterms:W3CDTF">2025-03-28T14:53:55Z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