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Объекты строительства\! проекты ПМКУ УКС\!!2025\Горняк\1 этап 2025\"/>
    </mc:Choice>
  </mc:AlternateContent>
  <bookViews>
    <workbookView xWindow="0" yWindow="0" windowWidth="18090" windowHeight="9885"/>
  </bookViews>
  <sheets>
    <sheet name="ССР 1 этап 2025 - ССРСС по Мето" sheetId="1" r:id="rId1"/>
  </sheets>
  <definedNames>
    <definedName name="_xlnm.Print_Titles" localSheetId="0">'ССР 1 этап 2025 - ССРСС по Мето'!$24:$24</definedName>
  </definedNames>
  <calcPr calcId="162913"/>
</workbook>
</file>

<file path=xl/calcChain.xml><?xml version="1.0" encoding="utf-8"?>
<calcChain xmlns="http://schemas.openxmlformats.org/spreadsheetml/2006/main">
  <c r="E57" i="1" l="1"/>
  <c r="F57" i="1"/>
  <c r="G57" i="1"/>
  <c r="D57" i="1"/>
  <c r="E55" i="1"/>
  <c r="F55" i="1"/>
  <c r="G55" i="1"/>
  <c r="D55" i="1"/>
  <c r="H53" i="1"/>
  <c r="E53" i="1"/>
  <c r="F53" i="1"/>
  <c r="G53" i="1"/>
  <c r="D53" i="1"/>
  <c r="G52" i="1"/>
  <c r="F52" i="1"/>
  <c r="E52" i="1"/>
  <c r="D51" i="1" l="1"/>
  <c r="E51" i="1"/>
  <c r="F51" i="1"/>
  <c r="G51" i="1"/>
  <c r="D56" i="1"/>
  <c r="G50" i="1"/>
  <c r="F50" i="1"/>
  <c r="E50" i="1"/>
  <c r="F56" i="1" l="1"/>
  <c r="E56" i="1"/>
  <c r="H51" i="1"/>
  <c r="G56" i="1"/>
  <c r="H56" i="1" l="1"/>
  <c r="H57" i="1"/>
  <c r="H55" i="1"/>
</calcChain>
</file>

<file path=xl/sharedStrings.xml><?xml version="1.0" encoding="utf-8"?>
<sst xmlns="http://schemas.openxmlformats.org/spreadsheetml/2006/main" count="138" uniqueCount="83">
  <si>
    <t>Приложение № 6</t>
  </si>
  <si>
    <t>Утверждено приказом № 421 от 4 августа 2020 г. Минстроя РФ в редакции приказа № 557 от 7 июля 2022 г.</t>
  </si>
  <si>
    <t>Заказчик</t>
  </si>
  <si>
    <t xml:space="preserve">ПМКУ "УКС" </t>
  </si>
  <si>
    <t/>
  </si>
  <si>
    <t>(наименование организации)</t>
  </si>
  <si>
    <t>"Утвержден" "___"______________________2025г</t>
  </si>
  <si>
    <t>(ссылка на документ об утверждении)</t>
  </si>
  <si>
    <t xml:space="preserve">СВОДНЫЙ СМЕТНЫЙ РАСЧЕТ СТОИМОСТИ СТРОИТЕЛЬСТВА № </t>
  </si>
  <si>
    <t>Капитальный ремонт ДК "Горняк", по адресу: Свердловская обл., г. Первоуральск, ул. Энгельса, д.12А. 1 этап</t>
  </si>
  <si>
    <t>(наименование стройки)</t>
  </si>
  <si>
    <t>Составлен в текущем уровне цен Пн 30.06.25 года</t>
  </si>
  <si>
    <t>№ п/п</t>
  </si>
  <si>
    <t>Обоснование</t>
  </si>
  <si>
    <t>Наименование глав, объектов капитального строительства, работ и затрат</t>
  </si>
  <si>
    <t>Сметная стоимость, руб.</t>
  </si>
  <si>
    <t>Строительных
(ремонтно- строительных, ремонтно-реставрационных) работ</t>
  </si>
  <si>
    <t>монтажных работ</t>
  </si>
  <si>
    <t>оборудования</t>
  </si>
  <si>
    <t>прочих затрат</t>
  </si>
  <si>
    <t>всего</t>
  </si>
  <si>
    <t>Глава 2. Основные объекты строительства, реконструкции, капитального ремонта</t>
  </si>
  <si>
    <t>1</t>
  </si>
  <si>
    <t>02-01-01</t>
  </si>
  <si>
    <t>Демонтажные работы в  помещениях 1-го этажа.</t>
  </si>
  <si>
    <t>2</t>
  </si>
  <si>
    <t>02-01-02</t>
  </si>
  <si>
    <t>Демонтажные работы в  помещениях 2-го этажа.</t>
  </si>
  <si>
    <t>3</t>
  </si>
  <si>
    <t>02-01-03</t>
  </si>
  <si>
    <t>Демонтажные работы в  помещениях 3-го этажа.</t>
  </si>
  <si>
    <t>4</t>
  </si>
  <si>
    <t>02-01-04</t>
  </si>
  <si>
    <t>Капитальный ремонт внутренних сетей отопления</t>
  </si>
  <si>
    <t>5</t>
  </si>
  <si>
    <t>02-01-05</t>
  </si>
  <si>
    <t>Работы на замену узла  коммерческого учета тепловой энергии и теплоносителя в здании, расположенном по адресу: г. Первоуральск, ул. Энгельса, 12А. ПМБУК «ЦКС», ДК «Горняк».</t>
  </si>
  <si>
    <t>6</t>
  </si>
  <si>
    <t>02-01-06</t>
  </si>
  <si>
    <t>Электромонтажные работы.</t>
  </si>
  <si>
    <t>Итого по Главе 2. "Основные объекты строительства, реконструкции, капитального ремонта"</t>
  </si>
  <si>
    <t>Глава 6. Наружные сети и сооружения водоснабжения, водоотведения, теплоснабжения и газоснабжения</t>
  </si>
  <si>
    <t>7</t>
  </si>
  <si>
    <t>06-01-01</t>
  </si>
  <si>
    <t>Ремонт наружных инженерных сетей.</t>
  </si>
  <si>
    <t>Итого по Главе 6. "Наружные сети и сооружения водоснабжения, водоотведения, теплоснабжения и газоснабжения"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</si>
  <si>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</si>
  <si>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</si>
  <si>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</si>
  <si>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Итого по Главам 1-8</t>
  </si>
  <si>
    <t>Глава 9. Прочие работы и затраты</t>
  </si>
  <si>
    <t>8</t>
  </si>
  <si>
    <t>09-01-01</t>
  </si>
  <si>
    <t>Утилизация мусора.</t>
  </si>
  <si>
    <t>Итого по Главе 9. "Прочие работы и затраты"</t>
  </si>
  <si>
    <t>Итого по Главам 1-9</t>
  </si>
  <si>
    <t>Глава 12. Публичный технологический и ценовой аудит, подготовка обоснования инвестиций, осуществляемых в инвестиционный проект по созданию объекта капитального строительства, в отношении которого планируется заключение контракта, предметом которого является одновременно выполнение работ по проектированию, строительству и вводу в эксплуатацию объекта капитального строительства, технологический и ценовой аудит такого обоснования инвестиций, аудит проектной документации, проектные и изыскательские работы</t>
  </si>
  <si>
    <t>Итого по Главам 1-12</t>
  </si>
  <si>
    <t>Непредвиденные затраты</t>
  </si>
  <si>
    <t>9</t>
  </si>
  <si>
    <t>Приказ от 4.08.2020 № 421/пр п.179</t>
  </si>
  <si>
    <t>Непредвиденные затраты для объектов капитального строительства непроизводственного назначения - 2%</t>
  </si>
  <si>
    <t>Итого "Непредвиденные затраты"</t>
  </si>
  <si>
    <t>Итого с учетом "Непредвиденные затраты"</t>
  </si>
  <si>
    <t>Налоги и обязательные платежи</t>
  </si>
  <si>
    <t>10</t>
  </si>
  <si>
    <t>№ 303-ФЗ от 3.08.2018</t>
  </si>
  <si>
    <t>НДС - 20%</t>
  </si>
  <si>
    <t>Итого "Налоги и обязательные платежи"</t>
  </si>
  <si>
    <t>Итого по сводному расчету</t>
  </si>
  <si>
    <t>(Галат Н.С.)</t>
  </si>
  <si>
    <t>(Медведева О.Ю.)</t>
  </si>
  <si>
    <t xml:space="preserve">Начальник </t>
  </si>
  <si>
    <t>(Середа А.В.)</t>
  </si>
  <si>
    <t>Директор ПМКУ "УКС"</t>
  </si>
  <si>
    <t>Составлен в текущем уровне цен Пн 30.06.25 года с применением индексов-дефляторов на период выполнения работ</t>
  </si>
  <si>
    <t>Индекс-дефлятор на период выполнения работ (1*1,0192)</t>
  </si>
  <si>
    <t>Итого с учетом "Индекс-дефлятор на период выполнения работ (1*1,0192)"</t>
  </si>
  <si>
    <t>Технический заказчик</t>
  </si>
  <si>
    <t>Галат Н.С.</t>
  </si>
  <si>
    <t>Сводный сметный расчет сметной стоимостью 19 732 070,53 руб.</t>
  </si>
  <si>
    <t>Индекс доведения до выделеннных лимитов ЛБО</t>
  </si>
  <si>
    <t>Итого с учетом "Индекс доведения до выделеннных лимитов ЛБО"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</si>
</sst>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#,##0.0000"/>
    <numFmt numFmtId="172" formatCode="#,##0.0000000000"/>
  </numFmts>
  <fonts count="15" x14ac:knownFonts="1">
    <font>
      <sz val="11"/>
      <color rgb="FF000000"/>
      <name val="Calibri"/>
      <charset val="204"/>
    </font>
    <font>
      <sz val="8"/>
      <color rgb="FF00000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4"/>
      <name val="Arial"/>
      <family val="2"/>
      <charset val="204"/>
    </font>
    <font>
      <b/>
      <sz val="9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name val="Liberation Serif"/>
      <family val="1"/>
      <charset val="204"/>
    </font>
    <font>
      <sz val="10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/>
    <xf numFmtId="49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center"/>
    </xf>
    <xf numFmtId="0" fontId="3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horizontal="left"/>
    </xf>
    <xf numFmtId="0" fontId="1" fillId="0" borderId="7" xfId="0" applyNumberFormat="1" applyFont="1" applyFill="1" applyBorder="1" applyAlignment="1" applyProtection="1">
      <alignment wrapText="1"/>
    </xf>
    <xf numFmtId="0" fontId="1" fillId="0" borderId="10" xfId="0" applyNumberFormat="1" applyFont="1" applyFill="1" applyBorder="1" applyAlignment="1" applyProtection="1">
      <alignment horizontal="center" vertical="top" wrapText="1"/>
    </xf>
    <xf numFmtId="0" fontId="7" fillId="0" borderId="0" xfId="0" applyNumberFormat="1" applyFont="1" applyFill="1" applyBorder="1" applyAlignment="1" applyProtection="1"/>
    <xf numFmtId="0" fontId="7" fillId="0" borderId="0" xfId="0" applyNumberFormat="1" applyFont="1" applyFill="1" applyBorder="1" applyAlignment="1" applyProtection="1">
      <alignment wrapText="1"/>
    </xf>
    <xf numFmtId="0" fontId="8" fillId="0" borderId="0" xfId="0" applyNumberFormat="1" applyFont="1" applyFill="1" applyBorder="1" applyAlignment="1" applyProtection="1">
      <alignment wrapText="1"/>
    </xf>
    <xf numFmtId="49" fontId="1" fillId="0" borderId="10" xfId="0" applyNumberFormat="1" applyFont="1" applyFill="1" applyBorder="1" applyAlignment="1" applyProtection="1">
      <alignment horizontal="center" vertical="top" wrapText="1"/>
    </xf>
    <xf numFmtId="0" fontId="1" fillId="0" borderId="10" xfId="0" applyNumberFormat="1" applyFont="1" applyFill="1" applyBorder="1" applyAlignment="1" applyProtection="1">
      <alignment horizontal="left" vertical="top" wrapText="1"/>
    </xf>
    <xf numFmtId="4" fontId="1" fillId="0" borderId="10" xfId="0" applyNumberFormat="1" applyFont="1" applyFill="1" applyBorder="1" applyAlignment="1" applyProtection="1">
      <alignment horizontal="right" vertical="top" wrapText="1"/>
    </xf>
    <xf numFmtId="0" fontId="1" fillId="0" borderId="10" xfId="0" applyNumberFormat="1" applyFont="1" applyFill="1" applyBorder="1" applyAlignment="1" applyProtection="1">
      <alignment horizontal="right" vertical="top" wrapText="1"/>
    </xf>
    <xf numFmtId="164" fontId="1" fillId="0" borderId="10" xfId="0" applyNumberFormat="1" applyFont="1" applyFill="1" applyBorder="1" applyAlignment="1" applyProtection="1">
      <alignment horizontal="right" vertical="top" wrapText="1"/>
    </xf>
    <xf numFmtId="3" fontId="1" fillId="0" borderId="10" xfId="0" applyNumberFormat="1" applyFont="1" applyFill="1" applyBorder="1" applyAlignment="1" applyProtection="1">
      <alignment horizontal="right" vertical="top" wrapText="1"/>
    </xf>
    <xf numFmtId="0" fontId="9" fillId="0" borderId="10" xfId="0" applyNumberFormat="1" applyFont="1" applyFill="1" applyBorder="1" applyAlignment="1" applyProtection="1"/>
    <xf numFmtId="4" fontId="9" fillId="0" borderId="10" xfId="0" applyNumberFormat="1" applyFont="1" applyFill="1" applyBorder="1" applyAlignment="1" applyProtection="1">
      <alignment horizontal="right" vertical="top" wrapText="1"/>
    </xf>
    <xf numFmtId="4" fontId="9" fillId="0" borderId="10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wrapText="1"/>
    </xf>
    <xf numFmtId="0" fontId="9" fillId="0" borderId="10" xfId="0" applyNumberFormat="1" applyFont="1" applyFill="1" applyBorder="1" applyAlignment="1" applyProtection="1">
      <alignment horizontal="right" vertical="top" wrapText="1"/>
    </xf>
    <xf numFmtId="0" fontId="9" fillId="0" borderId="10" xfId="0" applyNumberFormat="1" applyFont="1" applyFill="1" applyBorder="1" applyAlignment="1" applyProtection="1">
      <alignment horizontal="right" vertical="top"/>
    </xf>
    <xf numFmtId="0" fontId="4" fillId="0" borderId="0" xfId="0" applyNumberFormat="1" applyFont="1" applyFill="1" applyBorder="1" applyAlignment="1" applyProtection="1">
      <alignment wrapText="1"/>
    </xf>
    <xf numFmtId="3" fontId="9" fillId="0" borderId="10" xfId="0" applyNumberFormat="1" applyFont="1" applyFill="1" applyBorder="1" applyAlignment="1" applyProtection="1">
      <alignment horizontal="right" vertical="top"/>
    </xf>
    <xf numFmtId="164" fontId="9" fillId="0" borderId="1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0" fontId="1" fillId="0" borderId="0" xfId="0" applyNumberFormat="1" applyFont="1" applyFill="1" applyBorder="1" applyAlignment="1" applyProtection="1">
      <alignment vertical="top" wrapText="1"/>
    </xf>
    <xf numFmtId="0" fontId="2" fillId="0" borderId="0" xfId="0" applyNumberFormat="1" applyFont="1" applyFill="1" applyBorder="1" applyAlignment="1" applyProtection="1">
      <alignment vertical="top" wrapText="1"/>
    </xf>
    <xf numFmtId="0" fontId="1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center" vertical="top" wrapText="1"/>
    </xf>
    <xf numFmtId="165" fontId="9" fillId="0" borderId="10" xfId="0" applyNumberFormat="1" applyFont="1" applyFill="1" applyBorder="1" applyAlignment="1" applyProtection="1">
      <alignment horizontal="right" vertical="top" wrapText="1"/>
    </xf>
    <xf numFmtId="165" fontId="12" fillId="0" borderId="10" xfId="0" applyNumberFormat="1" applyFont="1" applyFill="1" applyBorder="1" applyAlignment="1" applyProtection="1">
      <alignment horizontal="right" vertical="top" wrapText="1"/>
    </xf>
    <xf numFmtId="165" fontId="9" fillId="0" borderId="10" xfId="0" applyNumberFormat="1" applyFont="1" applyFill="1" applyBorder="1" applyAlignment="1" applyProtection="1">
      <alignment horizontal="right" vertical="top"/>
    </xf>
    <xf numFmtId="49" fontId="2" fillId="0" borderId="0" xfId="0" applyNumberFormat="1" applyFont="1" applyFill="1" applyBorder="1" applyAlignment="1" applyProtection="1">
      <alignment vertical="top" wrapText="1"/>
    </xf>
    <xf numFmtId="0" fontId="13" fillId="0" borderId="0" xfId="0" applyNumberFormat="1" applyFont="1" applyFill="1" applyBorder="1" applyAlignment="1" applyProtection="1">
      <alignment horizontal="left" vertical="top"/>
    </xf>
    <xf numFmtId="0" fontId="14" fillId="0" borderId="0" xfId="0" applyFont="1" applyBorder="1" applyAlignment="1">
      <alignment horizontal="left"/>
    </xf>
    <xf numFmtId="49" fontId="13" fillId="0" borderId="0" xfId="0" applyNumberFormat="1" applyFont="1" applyFill="1" applyBorder="1" applyAlignment="1" applyProtection="1">
      <alignment horizontal="left" vertical="top" wrapText="1"/>
    </xf>
    <xf numFmtId="0" fontId="13" fillId="0" borderId="0" xfId="0" applyNumberFormat="1" applyFont="1" applyFill="1" applyBorder="1" applyAlignment="1" applyProtection="1">
      <alignment horizontal="left"/>
    </xf>
    <xf numFmtId="0" fontId="13" fillId="0" borderId="1" xfId="0" applyNumberFormat="1" applyFont="1" applyFill="1" applyBorder="1" applyAlignment="1" applyProtection="1">
      <alignment horizontal="left" vertical="top"/>
    </xf>
    <xf numFmtId="0" fontId="11" fillId="0" borderId="0" xfId="0" applyNumberFormat="1" applyFont="1" applyFill="1" applyBorder="1" applyAlignment="1" applyProtection="1"/>
    <xf numFmtId="0" fontId="10" fillId="0" borderId="10" xfId="0" applyNumberFormat="1" applyFont="1" applyFill="1" applyBorder="1" applyAlignment="1" applyProtection="1">
      <alignment horizontal="right" vertical="top" wrapText="1"/>
    </xf>
    <xf numFmtId="0" fontId="11" fillId="0" borderId="4" xfId="0" applyNumberFormat="1" applyFont="1" applyFill="1" applyBorder="1" applyAlignment="1" applyProtection="1">
      <alignment horizontal="right" vertical="top" wrapText="1"/>
    </xf>
    <xf numFmtId="0" fontId="4" fillId="0" borderId="6" xfId="0" applyNumberFormat="1" applyFont="1" applyFill="1" applyBorder="1" applyAlignment="1" applyProtection="1">
      <alignment horizontal="right" vertical="top" wrapText="1"/>
    </xf>
    <xf numFmtId="0" fontId="4" fillId="0" borderId="4" xfId="0" applyNumberFormat="1" applyFont="1" applyFill="1" applyBorder="1" applyAlignment="1" applyProtection="1">
      <alignment horizontal="right" vertical="top" wrapText="1"/>
    </xf>
    <xf numFmtId="0" fontId="8" fillId="0" borderId="4" xfId="0" applyNumberFormat="1" applyFont="1" applyFill="1" applyBorder="1" applyAlignment="1" applyProtection="1">
      <alignment horizontal="left" vertical="center" wrapText="1"/>
    </xf>
    <xf numFmtId="0" fontId="8" fillId="0" borderId="5" xfId="0" applyNumberFormat="1" applyFont="1" applyFill="1" applyBorder="1" applyAlignment="1" applyProtection="1">
      <alignment horizontal="left" vertical="center" wrapText="1"/>
    </xf>
    <xf numFmtId="0" fontId="8" fillId="0" borderId="6" xfId="0" applyNumberFormat="1" applyFont="1" applyFill="1" applyBorder="1" applyAlignment="1" applyProtection="1">
      <alignment horizontal="left" vertical="center" wrapText="1"/>
    </xf>
    <xf numFmtId="0" fontId="9" fillId="0" borderId="4" xfId="0" applyNumberFormat="1" applyFont="1" applyFill="1" applyBorder="1" applyAlignment="1" applyProtection="1">
      <alignment horizontal="right" vertical="top" wrapText="1"/>
    </xf>
    <xf numFmtId="0" fontId="9" fillId="0" borderId="6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3" fillId="0" borderId="2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wrapText="1"/>
    </xf>
    <xf numFmtId="0" fontId="3" fillId="0" borderId="2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center"/>
    </xf>
    <xf numFmtId="0" fontId="6" fillId="0" borderId="0" xfId="0" applyNumberFormat="1" applyFont="1" applyFill="1" applyBorder="1" applyAlignment="1" applyProtection="1">
      <alignment horizontal="center"/>
    </xf>
    <xf numFmtId="0" fontId="2" fillId="0" borderId="4" xfId="0" applyNumberFormat="1" applyFont="1" applyFill="1" applyBorder="1" applyAlignment="1" applyProtection="1">
      <alignment horizontal="right" vertical="top" wrapText="1"/>
    </xf>
    <xf numFmtId="0" fontId="2" fillId="0" borderId="6" xfId="0" applyNumberFormat="1" applyFont="1" applyFill="1" applyBorder="1" applyAlignment="1" applyProtection="1">
      <alignment horizontal="right" vertical="top" wrapText="1"/>
    </xf>
    <xf numFmtId="172" fontId="9" fillId="0" borderId="10" xfId="0" applyNumberFormat="1" applyFont="1" applyFill="1" applyBorder="1" applyAlignment="1" applyProtection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66"/>
  <sheetViews>
    <sheetView tabSelected="1" topLeftCell="A37" workbookViewId="0">
      <selection activeCell="G58" sqref="G58"/>
    </sheetView>
  </sheetViews>
  <sheetFormatPr defaultColWidth="9.140625" defaultRowHeight="11.25" customHeight="1" x14ac:dyDescent="0.2"/>
  <cols>
    <col min="1" max="1" width="6.7109375" style="1" customWidth="1"/>
    <col min="2" max="2" width="22.42578125" style="1" customWidth="1"/>
    <col min="3" max="3" width="34.28515625" style="1" customWidth="1"/>
    <col min="4" max="8" width="19.85546875" style="1" customWidth="1"/>
    <col min="9" max="13" width="113.7109375" style="2" hidden="1" customWidth="1"/>
    <col min="14" max="19" width="136.140625" style="2" hidden="1" customWidth="1"/>
    <col min="20" max="26" width="156" style="2" hidden="1" customWidth="1"/>
    <col min="27" max="27" width="162.7109375" style="2" hidden="1" customWidth="1"/>
    <col min="28" max="30" width="56.7109375" style="2" hidden="1" customWidth="1"/>
    <col min="31" max="32" width="54.140625" style="2" hidden="1" customWidth="1"/>
    <col min="33" max="40" width="79.42578125" style="2" hidden="1" customWidth="1"/>
    <col min="41" max="44" width="83.28515625" style="2" hidden="1" customWidth="1"/>
    <col min="45" max="48" width="79.42578125" style="2" hidden="1" customWidth="1"/>
    <col min="49" max="50" width="54.140625" style="2" hidden="1" customWidth="1"/>
    <col min="51" max="54" width="79.42578125" style="2" hidden="1" customWidth="1"/>
    <col min="55" max="16384" width="9.140625" style="1"/>
  </cols>
  <sheetData>
    <row r="1" spans="1:19" x14ac:dyDescent="0.2">
      <c r="H1" s="3" t="s">
        <v>0</v>
      </c>
    </row>
    <row r="2" spans="1:19" x14ac:dyDescent="0.2">
      <c r="A2" s="4"/>
      <c r="B2" s="4"/>
      <c r="C2" s="4"/>
      <c r="D2" s="4"/>
      <c r="E2" s="4"/>
      <c r="F2" s="4"/>
      <c r="G2" s="4"/>
      <c r="H2" s="5" t="s">
        <v>1</v>
      </c>
    </row>
    <row r="3" spans="1:19" x14ac:dyDescent="0.2">
      <c r="A3" s="4"/>
      <c r="B3" s="4"/>
      <c r="C3" s="4"/>
      <c r="D3" s="4"/>
      <c r="E3" s="4"/>
      <c r="F3" s="4"/>
      <c r="G3" s="4"/>
      <c r="H3" s="3"/>
    </row>
    <row r="4" spans="1:19" x14ac:dyDescent="0.2">
      <c r="A4" s="4"/>
      <c r="B4" s="4" t="s">
        <v>2</v>
      </c>
      <c r="C4" s="69" t="s">
        <v>3</v>
      </c>
      <c r="D4" s="69"/>
      <c r="E4" s="69"/>
      <c r="F4" s="69"/>
      <c r="G4" s="69"/>
      <c r="H4" s="4"/>
      <c r="I4" s="6" t="s">
        <v>3</v>
      </c>
      <c r="J4" s="6" t="s">
        <v>4</v>
      </c>
      <c r="K4" s="6" t="s">
        <v>4</v>
      </c>
      <c r="L4" s="6" t="s">
        <v>4</v>
      </c>
      <c r="M4" s="6" t="s">
        <v>4</v>
      </c>
    </row>
    <row r="5" spans="1:19" ht="10.5" customHeight="1" x14ac:dyDescent="0.2">
      <c r="A5" s="4"/>
      <c r="B5" s="4"/>
      <c r="C5" s="70" t="s">
        <v>5</v>
      </c>
      <c r="D5" s="70"/>
      <c r="E5" s="70"/>
      <c r="F5" s="70"/>
      <c r="G5" s="70"/>
      <c r="H5" s="4"/>
    </row>
    <row r="6" spans="1:19" ht="17.25" customHeight="1" x14ac:dyDescent="0.2">
      <c r="A6" s="4"/>
      <c r="B6" s="4" t="s">
        <v>6</v>
      </c>
      <c r="C6" s="7"/>
      <c r="D6" s="7"/>
      <c r="E6" s="7"/>
      <c r="F6" s="7"/>
      <c r="G6" s="7"/>
      <c r="H6" s="4"/>
    </row>
    <row r="7" spans="1:19" ht="17.25" customHeight="1" x14ac:dyDescent="0.2">
      <c r="A7" s="4"/>
      <c r="B7" s="4"/>
      <c r="C7" s="7"/>
      <c r="D7" s="7"/>
      <c r="E7" s="7"/>
      <c r="F7" s="7"/>
      <c r="G7" s="7"/>
      <c r="H7" s="4"/>
    </row>
    <row r="8" spans="1:19" ht="17.25" customHeight="1" x14ac:dyDescent="0.2">
      <c r="A8" s="4"/>
      <c r="B8" s="50" t="s">
        <v>80</v>
      </c>
      <c r="C8" s="7"/>
      <c r="D8" s="7"/>
      <c r="E8" s="7"/>
      <c r="F8" s="7"/>
      <c r="G8" s="7"/>
      <c r="H8" s="4"/>
    </row>
    <row r="9" spans="1:19" ht="17.25" customHeight="1" x14ac:dyDescent="0.2">
      <c r="A9" s="4"/>
      <c r="B9" s="4"/>
      <c r="C9" s="71"/>
      <c r="D9" s="71"/>
      <c r="E9" s="71"/>
      <c r="F9" s="71"/>
      <c r="G9" s="71"/>
      <c r="H9" s="4"/>
    </row>
    <row r="10" spans="1:19" ht="11.25" customHeight="1" x14ac:dyDescent="0.25">
      <c r="A10" s="8"/>
      <c r="B10" s="8"/>
      <c r="C10" s="70" t="s">
        <v>7</v>
      </c>
      <c r="D10" s="70"/>
      <c r="E10" s="70"/>
      <c r="F10" s="70"/>
      <c r="G10" s="70"/>
      <c r="H10" s="8"/>
    </row>
    <row r="11" spans="1:19" ht="11.25" customHeight="1" x14ac:dyDescent="0.25">
      <c r="A11" s="8"/>
      <c r="B11" s="8"/>
      <c r="C11" s="7"/>
      <c r="D11" s="7"/>
      <c r="E11" s="7"/>
      <c r="F11" s="7"/>
      <c r="G11" s="7"/>
      <c r="H11" s="8"/>
    </row>
    <row r="12" spans="1:19" ht="18" x14ac:dyDescent="0.25">
      <c r="A12" s="8"/>
      <c r="B12" s="72" t="s">
        <v>8</v>
      </c>
      <c r="C12" s="72"/>
      <c r="D12" s="72"/>
      <c r="E12" s="72"/>
      <c r="F12" s="72"/>
      <c r="G12" s="72"/>
      <c r="H12" s="8"/>
    </row>
    <row r="13" spans="1:19" ht="11.25" customHeight="1" x14ac:dyDescent="0.25">
      <c r="A13" s="8"/>
      <c r="B13" s="8"/>
      <c r="C13" s="7"/>
      <c r="D13" s="7"/>
      <c r="E13" s="7"/>
      <c r="F13" s="7"/>
      <c r="G13" s="7"/>
      <c r="H13" s="8"/>
    </row>
    <row r="14" spans="1:19" ht="11.25" customHeight="1" x14ac:dyDescent="0.25">
      <c r="A14" s="8"/>
      <c r="B14" s="8"/>
      <c r="C14" s="7"/>
      <c r="D14" s="7"/>
      <c r="E14" s="7"/>
      <c r="F14" s="7"/>
      <c r="G14" s="7"/>
      <c r="H14" s="8"/>
    </row>
    <row r="15" spans="1:19" ht="11.25" customHeight="1" x14ac:dyDescent="0.25">
      <c r="A15" s="8"/>
      <c r="B15" s="8"/>
      <c r="C15" s="7"/>
      <c r="D15" s="7"/>
      <c r="E15" s="7"/>
      <c r="F15" s="7"/>
      <c r="G15" s="7"/>
      <c r="H15" s="8"/>
    </row>
    <row r="16" spans="1:19" x14ac:dyDescent="0.2">
      <c r="A16" s="6"/>
      <c r="B16" s="60" t="s">
        <v>9</v>
      </c>
      <c r="C16" s="60"/>
      <c r="D16" s="60"/>
      <c r="E16" s="60"/>
      <c r="F16" s="60"/>
      <c r="G16" s="60"/>
      <c r="H16" s="6"/>
      <c r="N16" s="6" t="s">
        <v>9</v>
      </c>
      <c r="O16" s="6" t="s">
        <v>4</v>
      </c>
      <c r="P16" s="6" t="s">
        <v>4</v>
      </c>
      <c r="Q16" s="6" t="s">
        <v>4</v>
      </c>
      <c r="R16" s="6" t="s">
        <v>4</v>
      </c>
      <c r="S16" s="6" t="s">
        <v>4</v>
      </c>
    </row>
    <row r="17" spans="1:54" ht="13.5" customHeight="1" x14ac:dyDescent="0.2">
      <c r="A17" s="9"/>
      <c r="B17" s="61" t="s">
        <v>10</v>
      </c>
      <c r="C17" s="61"/>
      <c r="D17" s="61"/>
      <c r="E17" s="61"/>
      <c r="F17" s="61"/>
      <c r="G17" s="61"/>
      <c r="H17" s="9"/>
    </row>
    <row r="18" spans="1:54" ht="9.75" customHeight="1" x14ac:dyDescent="0.2">
      <c r="A18" s="4"/>
      <c r="B18" s="4"/>
      <c r="C18" s="4"/>
      <c r="D18" s="10"/>
      <c r="E18" s="10"/>
      <c r="F18" s="10"/>
      <c r="G18" s="11"/>
      <c r="H18" s="11"/>
    </row>
    <row r="19" spans="1:54" x14ac:dyDescent="0.2">
      <c r="A19" s="12"/>
      <c r="B19" s="62" t="s">
        <v>75</v>
      </c>
      <c r="C19" s="62"/>
      <c r="D19" s="62"/>
      <c r="E19" s="62"/>
      <c r="F19" s="62"/>
      <c r="G19" s="62"/>
      <c r="H19" s="62"/>
      <c r="T19" s="6" t="s">
        <v>11</v>
      </c>
      <c r="U19" s="6" t="s">
        <v>4</v>
      </c>
      <c r="V19" s="6" t="s">
        <v>4</v>
      </c>
      <c r="W19" s="6" t="s">
        <v>4</v>
      </c>
      <c r="X19" s="6" t="s">
        <v>4</v>
      </c>
      <c r="Y19" s="6" t="s">
        <v>4</v>
      </c>
      <c r="Z19" s="6" t="s">
        <v>4</v>
      </c>
    </row>
    <row r="20" spans="1:54" ht="9.75" customHeight="1" x14ac:dyDescent="0.2">
      <c r="A20" s="4"/>
      <c r="B20" s="4"/>
      <c r="C20" s="4"/>
      <c r="D20" s="7"/>
      <c r="E20" s="7"/>
      <c r="F20" s="7"/>
      <c r="G20" s="7"/>
      <c r="H20" s="7"/>
    </row>
    <row r="21" spans="1:54" ht="16.5" customHeight="1" x14ac:dyDescent="0.2">
      <c r="A21" s="63" t="s">
        <v>12</v>
      </c>
      <c r="B21" s="63" t="s">
        <v>13</v>
      </c>
      <c r="C21" s="63" t="s">
        <v>14</v>
      </c>
      <c r="D21" s="66" t="s">
        <v>15</v>
      </c>
      <c r="E21" s="67"/>
      <c r="F21" s="67"/>
      <c r="G21" s="67"/>
      <c r="H21" s="68"/>
      <c r="I21" s="13"/>
    </row>
    <row r="22" spans="1:54" ht="58.5" customHeight="1" x14ac:dyDescent="0.2">
      <c r="A22" s="64"/>
      <c r="B22" s="64"/>
      <c r="C22" s="64"/>
      <c r="D22" s="63" t="s">
        <v>16</v>
      </c>
      <c r="E22" s="63" t="s">
        <v>17</v>
      </c>
      <c r="F22" s="63" t="s">
        <v>18</v>
      </c>
      <c r="G22" s="63" t="s">
        <v>19</v>
      </c>
      <c r="H22" s="63" t="s">
        <v>20</v>
      </c>
      <c r="I22" s="13"/>
    </row>
    <row r="23" spans="1:54" ht="3.75" customHeight="1" x14ac:dyDescent="0.2">
      <c r="A23" s="65"/>
      <c r="B23" s="65"/>
      <c r="C23" s="65"/>
      <c r="D23" s="65"/>
      <c r="E23" s="65"/>
      <c r="F23" s="65"/>
      <c r="G23" s="65"/>
      <c r="H23" s="65"/>
      <c r="I23" s="13"/>
    </row>
    <row r="24" spans="1:54" x14ac:dyDescent="0.2">
      <c r="A24" s="14">
        <v>1</v>
      </c>
      <c r="B24" s="14">
        <v>2</v>
      </c>
      <c r="C24" s="14">
        <v>3</v>
      </c>
      <c r="D24" s="14">
        <v>4</v>
      </c>
      <c r="E24" s="14">
        <v>5</v>
      </c>
      <c r="F24" s="14">
        <v>6</v>
      </c>
      <c r="G24" s="14">
        <v>7</v>
      </c>
      <c r="H24" s="14">
        <v>8</v>
      </c>
      <c r="I24" s="13"/>
    </row>
    <row r="25" spans="1:54" s="15" customFormat="1" ht="14.25" x14ac:dyDescent="0.2">
      <c r="A25" s="55" t="s">
        <v>21</v>
      </c>
      <c r="B25" s="56"/>
      <c r="C25" s="56"/>
      <c r="D25" s="56"/>
      <c r="E25" s="56"/>
      <c r="F25" s="56"/>
      <c r="G25" s="56"/>
      <c r="H25" s="57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  <c r="AA25" s="17" t="s">
        <v>21</v>
      </c>
      <c r="AB25" s="16"/>
      <c r="AC25" s="16"/>
      <c r="AD25" s="16"/>
      <c r="AE25" s="16"/>
      <c r="AF25" s="16"/>
      <c r="AG25" s="16"/>
      <c r="AH25" s="16"/>
      <c r="AI25" s="16"/>
      <c r="AJ25" s="16"/>
      <c r="AK25" s="16"/>
      <c r="AL25" s="16"/>
      <c r="AM25" s="16"/>
      <c r="AN25" s="16"/>
      <c r="AO25" s="16"/>
      <c r="AP25" s="16"/>
      <c r="AQ25" s="16"/>
      <c r="AR25" s="16"/>
      <c r="AS25" s="16"/>
      <c r="AT25" s="16"/>
      <c r="AU25" s="16"/>
      <c r="AV25" s="16"/>
      <c r="AW25" s="16"/>
      <c r="AX25" s="16"/>
      <c r="AY25" s="16"/>
      <c r="AZ25" s="16"/>
      <c r="BA25" s="16"/>
      <c r="BB25" s="16"/>
    </row>
    <row r="26" spans="1:54" s="15" customFormat="1" ht="22.5" x14ac:dyDescent="0.2">
      <c r="A26" s="18" t="s">
        <v>22</v>
      </c>
      <c r="B26" s="19" t="s">
        <v>23</v>
      </c>
      <c r="C26" s="19" t="s">
        <v>24</v>
      </c>
      <c r="D26" s="20">
        <v>2767893.37</v>
      </c>
      <c r="E26" s="21"/>
      <c r="F26" s="21"/>
      <c r="G26" s="21"/>
      <c r="H26" s="20">
        <v>2767893.37</v>
      </c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7"/>
      <c r="AB26" s="16"/>
      <c r="AC26" s="16"/>
      <c r="AD26" s="16"/>
      <c r="AE26" s="16"/>
      <c r="AF26" s="16"/>
      <c r="AG26" s="16"/>
      <c r="AH26" s="16"/>
      <c r="AI26" s="16"/>
      <c r="AJ26" s="16"/>
      <c r="AK26" s="16"/>
      <c r="AL26" s="16"/>
      <c r="AM26" s="16"/>
      <c r="AN26" s="16"/>
      <c r="AO26" s="16"/>
      <c r="AP26" s="16"/>
      <c r="AQ26" s="16"/>
      <c r="AR26" s="16"/>
      <c r="AS26" s="16"/>
      <c r="AT26" s="16"/>
      <c r="AU26" s="16"/>
      <c r="AV26" s="16"/>
      <c r="AW26" s="16"/>
      <c r="AX26" s="16"/>
      <c r="AY26" s="16"/>
      <c r="AZ26" s="16"/>
      <c r="BA26" s="16"/>
      <c r="BB26" s="16"/>
    </row>
    <row r="27" spans="1:54" s="15" customFormat="1" ht="22.5" x14ac:dyDescent="0.2">
      <c r="A27" s="18" t="s">
        <v>25</v>
      </c>
      <c r="B27" s="19" t="s">
        <v>26</v>
      </c>
      <c r="C27" s="19" t="s">
        <v>27</v>
      </c>
      <c r="D27" s="20">
        <v>2277437.27</v>
      </c>
      <c r="E27" s="21"/>
      <c r="F27" s="21"/>
      <c r="G27" s="21"/>
      <c r="H27" s="20">
        <v>2277437.27</v>
      </c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7"/>
      <c r="AB27" s="16"/>
      <c r="AC27" s="16"/>
      <c r="AD27" s="16"/>
      <c r="AE27" s="16"/>
      <c r="AF27" s="16"/>
      <c r="AG27" s="16"/>
      <c r="AH27" s="16"/>
      <c r="AI27" s="16"/>
      <c r="AJ27" s="16"/>
      <c r="AK27" s="16"/>
      <c r="AL27" s="16"/>
      <c r="AM27" s="16"/>
      <c r="AN27" s="16"/>
      <c r="AO27" s="16"/>
      <c r="AP27" s="16"/>
      <c r="AQ27" s="16"/>
      <c r="AR27" s="16"/>
      <c r="AS27" s="16"/>
      <c r="AT27" s="16"/>
      <c r="AU27" s="16"/>
      <c r="AV27" s="16"/>
      <c r="AW27" s="16"/>
      <c r="AX27" s="16"/>
      <c r="AY27" s="16"/>
      <c r="AZ27" s="16"/>
      <c r="BA27" s="16"/>
      <c r="BB27" s="16"/>
    </row>
    <row r="28" spans="1:54" s="15" customFormat="1" ht="22.5" x14ac:dyDescent="0.2">
      <c r="A28" s="18" t="s">
        <v>28</v>
      </c>
      <c r="B28" s="19" t="s">
        <v>29</v>
      </c>
      <c r="C28" s="19" t="s">
        <v>30</v>
      </c>
      <c r="D28" s="20">
        <v>331889.63</v>
      </c>
      <c r="E28" s="21"/>
      <c r="F28" s="21"/>
      <c r="G28" s="21"/>
      <c r="H28" s="20">
        <v>331889.63</v>
      </c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7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16"/>
      <c r="AW28" s="16"/>
      <c r="AX28" s="16"/>
      <c r="AY28" s="16"/>
      <c r="AZ28" s="16"/>
      <c r="BA28" s="16"/>
      <c r="BB28" s="16"/>
    </row>
    <row r="29" spans="1:54" s="15" customFormat="1" ht="22.5" x14ac:dyDescent="0.2">
      <c r="A29" s="18" t="s">
        <v>31</v>
      </c>
      <c r="B29" s="19" t="s">
        <v>32</v>
      </c>
      <c r="C29" s="19" t="s">
        <v>33</v>
      </c>
      <c r="D29" s="22">
        <v>5284940.4000000004</v>
      </c>
      <c r="E29" s="21"/>
      <c r="F29" s="20">
        <v>14233.12</v>
      </c>
      <c r="G29" s="21"/>
      <c r="H29" s="20">
        <v>5299173.5199999996</v>
      </c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7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16"/>
      <c r="AW29" s="16"/>
      <c r="AX29" s="16"/>
      <c r="AY29" s="16"/>
      <c r="AZ29" s="16"/>
      <c r="BA29" s="16"/>
      <c r="BB29" s="16"/>
    </row>
    <row r="30" spans="1:54" s="15" customFormat="1" ht="56.25" x14ac:dyDescent="0.2">
      <c r="A30" s="18" t="s">
        <v>34</v>
      </c>
      <c r="B30" s="19" t="s">
        <v>35</v>
      </c>
      <c r="C30" s="19" t="s">
        <v>36</v>
      </c>
      <c r="D30" s="20">
        <v>120962.65</v>
      </c>
      <c r="E30" s="20">
        <v>144818.26</v>
      </c>
      <c r="F30" s="20">
        <v>136991.76999999999</v>
      </c>
      <c r="G30" s="20">
        <v>23811.919999999998</v>
      </c>
      <c r="H30" s="22">
        <v>426584.6</v>
      </c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7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16"/>
      <c r="AW30" s="16"/>
      <c r="AX30" s="16"/>
      <c r="AY30" s="16"/>
      <c r="AZ30" s="16"/>
      <c r="BA30" s="16"/>
      <c r="BB30" s="16"/>
    </row>
    <row r="31" spans="1:54" s="15" customFormat="1" ht="14.25" x14ac:dyDescent="0.2">
      <c r="A31" s="18" t="s">
        <v>37</v>
      </c>
      <c r="B31" s="19" t="s">
        <v>38</v>
      </c>
      <c r="C31" s="19" t="s">
        <v>39</v>
      </c>
      <c r="D31" s="20">
        <v>564690.05000000005</v>
      </c>
      <c r="E31" s="20">
        <v>1980841.52</v>
      </c>
      <c r="F31" s="20">
        <v>111154.43</v>
      </c>
      <c r="G31" s="21"/>
      <c r="H31" s="23">
        <v>2656686</v>
      </c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7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16"/>
      <c r="AW31" s="16"/>
      <c r="AX31" s="16"/>
      <c r="AY31" s="16"/>
      <c r="AZ31" s="16"/>
      <c r="BA31" s="16"/>
      <c r="BB31" s="16"/>
    </row>
    <row r="32" spans="1:54" s="15" customFormat="1" ht="22.5" x14ac:dyDescent="0.2">
      <c r="A32" s="24"/>
      <c r="B32" s="58" t="s">
        <v>40</v>
      </c>
      <c r="C32" s="59"/>
      <c r="D32" s="25">
        <v>11347813.369999999</v>
      </c>
      <c r="E32" s="25">
        <v>2125659.7799999998</v>
      </c>
      <c r="F32" s="26">
        <v>262379.32</v>
      </c>
      <c r="G32" s="26">
        <v>23811.919999999998</v>
      </c>
      <c r="H32" s="26">
        <v>13759664.390000001</v>
      </c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7"/>
      <c r="AB32" s="27" t="s">
        <v>40</v>
      </c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16"/>
      <c r="AW32" s="16"/>
      <c r="AX32" s="16"/>
      <c r="AY32" s="16"/>
      <c r="AZ32" s="16"/>
      <c r="BA32" s="16"/>
      <c r="BB32" s="16"/>
    </row>
    <row r="33" spans="1:54" s="15" customFormat="1" ht="14.25" x14ac:dyDescent="0.2">
      <c r="A33" s="55" t="s">
        <v>41</v>
      </c>
      <c r="B33" s="56"/>
      <c r="C33" s="56"/>
      <c r="D33" s="56"/>
      <c r="E33" s="56"/>
      <c r="F33" s="56"/>
      <c r="G33" s="56"/>
      <c r="H33" s="57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7" t="s">
        <v>41</v>
      </c>
      <c r="AB33" s="27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16"/>
      <c r="AW33" s="16"/>
      <c r="AX33" s="16"/>
      <c r="AY33" s="16"/>
      <c r="AZ33" s="16"/>
      <c r="BA33" s="16"/>
      <c r="BB33" s="16"/>
    </row>
    <row r="34" spans="1:54" s="15" customFormat="1" ht="14.25" x14ac:dyDescent="0.2">
      <c r="A34" s="18" t="s">
        <v>42</v>
      </c>
      <c r="B34" s="19" t="s">
        <v>43</v>
      </c>
      <c r="C34" s="19" t="s">
        <v>44</v>
      </c>
      <c r="D34" s="20">
        <v>1213710.07</v>
      </c>
      <c r="E34" s="21"/>
      <c r="F34" s="20">
        <v>70326.41</v>
      </c>
      <c r="G34" s="21"/>
      <c r="H34" s="20">
        <v>1284036.48</v>
      </c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7"/>
      <c r="AB34" s="27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16"/>
      <c r="AW34" s="16"/>
      <c r="AX34" s="16"/>
      <c r="AY34" s="16"/>
      <c r="AZ34" s="16"/>
      <c r="BA34" s="16"/>
      <c r="BB34" s="16"/>
    </row>
    <row r="35" spans="1:54" s="15" customFormat="1" ht="22.5" x14ac:dyDescent="0.2">
      <c r="A35" s="24"/>
      <c r="B35" s="58" t="s">
        <v>45</v>
      </c>
      <c r="C35" s="59"/>
      <c r="D35" s="25">
        <v>1213710.07</v>
      </c>
      <c r="E35" s="28"/>
      <c r="F35" s="26">
        <v>70326.41</v>
      </c>
      <c r="G35" s="29"/>
      <c r="H35" s="26">
        <v>1284036.48</v>
      </c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7"/>
      <c r="AB35" s="27" t="s">
        <v>45</v>
      </c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16"/>
      <c r="AW35" s="16"/>
      <c r="AX35" s="16"/>
      <c r="AY35" s="16"/>
      <c r="AZ35" s="16"/>
      <c r="BA35" s="16"/>
      <c r="BB35" s="16"/>
    </row>
    <row r="36" spans="1:54" s="15" customFormat="1" ht="14.25" x14ac:dyDescent="0.2">
      <c r="A36" s="55" t="s">
        <v>46</v>
      </c>
      <c r="B36" s="56"/>
      <c r="C36" s="56"/>
      <c r="D36" s="56"/>
      <c r="E36" s="56"/>
      <c r="F36" s="56"/>
      <c r="G36" s="56"/>
      <c r="H36" s="57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7" t="s">
        <v>46</v>
      </c>
      <c r="AB36" s="27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  <c r="BA36" s="16"/>
      <c r="BB36" s="16"/>
    </row>
    <row r="37" spans="1:54" s="15" customFormat="1" ht="14.25" x14ac:dyDescent="0.2">
      <c r="A37" s="24"/>
      <c r="B37" s="54" t="s">
        <v>47</v>
      </c>
      <c r="C37" s="53"/>
      <c r="D37" s="25">
        <v>12561523.439999999</v>
      </c>
      <c r="E37" s="25">
        <v>2125659.7799999998</v>
      </c>
      <c r="F37" s="26">
        <v>332705.73</v>
      </c>
      <c r="G37" s="26">
        <v>23811.919999999998</v>
      </c>
      <c r="H37" s="26">
        <v>15043700.869999999</v>
      </c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7"/>
      <c r="AB37" s="27"/>
      <c r="AC37" s="30" t="s">
        <v>47</v>
      </c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16"/>
      <c r="AW37" s="16"/>
      <c r="AX37" s="16"/>
      <c r="AY37" s="16"/>
      <c r="AZ37" s="16"/>
      <c r="BA37" s="16"/>
      <c r="BB37" s="16"/>
    </row>
    <row r="38" spans="1:54" s="15" customFormat="1" ht="14.25" x14ac:dyDescent="0.2">
      <c r="A38" s="55" t="s">
        <v>48</v>
      </c>
      <c r="B38" s="56"/>
      <c r="C38" s="56"/>
      <c r="D38" s="56"/>
      <c r="E38" s="56"/>
      <c r="F38" s="56"/>
      <c r="G38" s="56"/>
      <c r="H38" s="57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7" t="s">
        <v>48</v>
      </c>
      <c r="AB38" s="27"/>
      <c r="AC38" s="30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16"/>
      <c r="AW38" s="16"/>
      <c r="AX38" s="16"/>
      <c r="AY38" s="16"/>
      <c r="AZ38" s="16"/>
      <c r="BA38" s="16"/>
      <c r="BB38" s="16"/>
    </row>
    <row r="39" spans="1:54" s="15" customFormat="1" ht="14.25" x14ac:dyDescent="0.2">
      <c r="A39" s="24"/>
      <c r="B39" s="54" t="s">
        <v>49</v>
      </c>
      <c r="C39" s="53"/>
      <c r="D39" s="25">
        <v>12561523.439999999</v>
      </c>
      <c r="E39" s="25">
        <v>2125659.7799999998</v>
      </c>
      <c r="F39" s="26">
        <v>332705.73</v>
      </c>
      <c r="G39" s="26">
        <v>23811.919999999998</v>
      </c>
      <c r="H39" s="26">
        <v>15043700.869999999</v>
      </c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  <c r="AA39" s="17"/>
      <c r="AB39" s="27"/>
      <c r="AC39" s="30" t="s">
        <v>49</v>
      </c>
      <c r="AD39" s="16"/>
      <c r="AE39" s="16"/>
      <c r="AF39" s="16"/>
      <c r="AG39" s="16"/>
      <c r="AH39" s="16"/>
      <c r="AI39" s="16"/>
      <c r="AJ39" s="16"/>
      <c r="AK39" s="16"/>
      <c r="AL39" s="16"/>
      <c r="AM39" s="16"/>
      <c r="AN39" s="16"/>
      <c r="AO39" s="16"/>
      <c r="AP39" s="16"/>
      <c r="AQ39" s="16"/>
      <c r="AR39" s="16"/>
      <c r="AS39" s="16"/>
      <c r="AT39" s="16"/>
      <c r="AU39" s="16"/>
      <c r="AV39" s="16"/>
      <c r="AW39" s="16"/>
      <c r="AX39" s="16"/>
      <c r="AY39" s="16"/>
      <c r="AZ39" s="16"/>
      <c r="BA39" s="16"/>
      <c r="BB39" s="16"/>
    </row>
    <row r="40" spans="1:54" s="15" customFormat="1" ht="14.25" x14ac:dyDescent="0.2">
      <c r="A40" s="55" t="s">
        <v>50</v>
      </c>
      <c r="B40" s="56"/>
      <c r="C40" s="56"/>
      <c r="D40" s="56"/>
      <c r="E40" s="56"/>
      <c r="F40" s="56"/>
      <c r="G40" s="56"/>
      <c r="H40" s="57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  <c r="AA40" s="17" t="s">
        <v>50</v>
      </c>
      <c r="AB40" s="27"/>
      <c r="AC40" s="30"/>
      <c r="AD40" s="16"/>
      <c r="AE40" s="16"/>
      <c r="AF40" s="16"/>
      <c r="AG40" s="16"/>
      <c r="AH40" s="16"/>
      <c r="AI40" s="16"/>
      <c r="AJ40" s="16"/>
      <c r="AK40" s="16"/>
      <c r="AL40" s="16"/>
      <c r="AM40" s="16"/>
      <c r="AN40" s="16"/>
      <c r="AO40" s="16"/>
      <c r="AP40" s="16"/>
      <c r="AQ40" s="16"/>
      <c r="AR40" s="16"/>
      <c r="AS40" s="16"/>
      <c r="AT40" s="16"/>
      <c r="AU40" s="16"/>
      <c r="AV40" s="16"/>
      <c r="AW40" s="16"/>
      <c r="AX40" s="16"/>
      <c r="AY40" s="16"/>
      <c r="AZ40" s="16"/>
      <c r="BA40" s="16"/>
      <c r="BB40" s="16"/>
    </row>
    <row r="41" spans="1:54" s="15" customFormat="1" ht="14.25" x14ac:dyDescent="0.2">
      <c r="A41" s="18" t="s">
        <v>51</v>
      </c>
      <c r="B41" s="19" t="s">
        <v>52</v>
      </c>
      <c r="C41" s="19" t="s">
        <v>53</v>
      </c>
      <c r="D41" s="21"/>
      <c r="E41" s="21"/>
      <c r="F41" s="21"/>
      <c r="G41" s="23">
        <v>773580</v>
      </c>
      <c r="H41" s="23">
        <v>773580</v>
      </c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7"/>
      <c r="AB41" s="27"/>
      <c r="AC41" s="30"/>
      <c r="AD41" s="16"/>
      <c r="AE41" s="16"/>
      <c r="AF41" s="16"/>
      <c r="AG41" s="16"/>
      <c r="AH41" s="16"/>
      <c r="AI41" s="16"/>
      <c r="AJ41" s="16"/>
      <c r="AK41" s="16"/>
      <c r="AL41" s="16"/>
      <c r="AM41" s="16"/>
      <c r="AN41" s="16"/>
      <c r="AO41" s="16"/>
      <c r="AP41" s="16"/>
      <c r="AQ41" s="16"/>
      <c r="AR41" s="16"/>
      <c r="AS41" s="16"/>
      <c r="AT41" s="16"/>
      <c r="AU41" s="16"/>
      <c r="AV41" s="16"/>
      <c r="AW41" s="16"/>
      <c r="AX41" s="16"/>
      <c r="AY41" s="16"/>
      <c r="AZ41" s="16"/>
      <c r="BA41" s="16"/>
      <c r="BB41" s="16"/>
    </row>
    <row r="42" spans="1:54" s="15" customFormat="1" ht="14.25" x14ac:dyDescent="0.2">
      <c r="A42" s="24"/>
      <c r="B42" s="58" t="s">
        <v>54</v>
      </c>
      <c r="C42" s="59"/>
      <c r="D42" s="28"/>
      <c r="E42" s="28"/>
      <c r="F42" s="29"/>
      <c r="G42" s="31">
        <v>773580</v>
      </c>
      <c r="H42" s="31">
        <v>773580</v>
      </c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7"/>
      <c r="AB42" s="27" t="s">
        <v>54</v>
      </c>
      <c r="AC42" s="30"/>
      <c r="AD42" s="16"/>
      <c r="AE42" s="16"/>
      <c r="AF42" s="16"/>
      <c r="AG42" s="16"/>
      <c r="AH42" s="16"/>
      <c r="AI42" s="16"/>
      <c r="AJ42" s="16"/>
      <c r="AK42" s="16"/>
      <c r="AL42" s="16"/>
      <c r="AM42" s="16"/>
      <c r="AN42" s="16"/>
      <c r="AO42" s="16"/>
      <c r="AP42" s="16"/>
      <c r="AQ42" s="16"/>
      <c r="AR42" s="16"/>
      <c r="AS42" s="16"/>
      <c r="AT42" s="16"/>
      <c r="AU42" s="16"/>
      <c r="AV42" s="16"/>
      <c r="AW42" s="16"/>
      <c r="AX42" s="16"/>
      <c r="AY42" s="16"/>
      <c r="AZ42" s="16"/>
      <c r="BA42" s="16"/>
      <c r="BB42" s="16"/>
    </row>
    <row r="43" spans="1:54" s="15" customFormat="1" ht="14.25" x14ac:dyDescent="0.2">
      <c r="A43" s="24"/>
      <c r="B43" s="54" t="s">
        <v>55</v>
      </c>
      <c r="C43" s="53"/>
      <c r="D43" s="25">
        <v>12561523.439999999</v>
      </c>
      <c r="E43" s="25">
        <v>2125659.7799999998</v>
      </c>
      <c r="F43" s="26">
        <v>332705.73</v>
      </c>
      <c r="G43" s="26">
        <v>797391.92</v>
      </c>
      <c r="H43" s="26">
        <v>15817280.869999999</v>
      </c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7"/>
      <c r="AB43" s="27"/>
      <c r="AC43" s="30" t="s">
        <v>55</v>
      </c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  <c r="BA43" s="16"/>
      <c r="BB43" s="16"/>
    </row>
    <row r="44" spans="1:54" s="15" customFormat="1" ht="48" x14ac:dyDescent="0.2">
      <c r="A44" s="55" t="s">
        <v>56</v>
      </c>
      <c r="B44" s="56"/>
      <c r="C44" s="56"/>
      <c r="D44" s="56"/>
      <c r="E44" s="56"/>
      <c r="F44" s="56"/>
      <c r="G44" s="56"/>
      <c r="H44" s="57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7" t="s">
        <v>56</v>
      </c>
      <c r="AB44" s="27"/>
      <c r="AC44" s="30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6"/>
      <c r="AS44" s="16"/>
      <c r="AT44" s="16"/>
      <c r="AU44" s="16"/>
      <c r="AV44" s="16"/>
      <c r="AW44" s="16"/>
      <c r="AX44" s="16"/>
      <c r="AY44" s="16"/>
      <c r="AZ44" s="16"/>
      <c r="BA44" s="16"/>
      <c r="BB44" s="16"/>
    </row>
    <row r="45" spans="1:54" s="15" customFormat="1" ht="14.25" x14ac:dyDescent="0.2">
      <c r="A45" s="24"/>
      <c r="B45" s="54" t="s">
        <v>57</v>
      </c>
      <c r="C45" s="53"/>
      <c r="D45" s="25">
        <v>12561523.439999999</v>
      </c>
      <c r="E45" s="25">
        <v>2125659.7799999998</v>
      </c>
      <c r="F45" s="26">
        <v>332705.73</v>
      </c>
      <c r="G45" s="26">
        <v>797391.92</v>
      </c>
      <c r="H45" s="26">
        <v>15817280.869999999</v>
      </c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7"/>
      <c r="AB45" s="27"/>
      <c r="AC45" s="30" t="s">
        <v>57</v>
      </c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6"/>
      <c r="AS45" s="16"/>
      <c r="AT45" s="16"/>
      <c r="AU45" s="16"/>
      <c r="AV45" s="16"/>
      <c r="AW45" s="16"/>
      <c r="AX45" s="16"/>
      <c r="AY45" s="16"/>
      <c r="AZ45" s="16"/>
      <c r="BA45" s="16"/>
      <c r="BB45" s="16"/>
    </row>
    <row r="46" spans="1:54" s="15" customFormat="1" ht="14.25" x14ac:dyDescent="0.2">
      <c r="A46" s="55" t="s">
        <v>58</v>
      </c>
      <c r="B46" s="56"/>
      <c r="C46" s="56"/>
      <c r="D46" s="56"/>
      <c r="E46" s="56"/>
      <c r="F46" s="56"/>
      <c r="G46" s="56"/>
      <c r="H46" s="57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7" t="s">
        <v>58</v>
      </c>
      <c r="AB46" s="27"/>
      <c r="AC46" s="30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6"/>
      <c r="AS46" s="16"/>
      <c r="AT46" s="16"/>
      <c r="AU46" s="16"/>
      <c r="AV46" s="16"/>
      <c r="AW46" s="16"/>
      <c r="AX46" s="16"/>
      <c r="AY46" s="16"/>
      <c r="AZ46" s="16"/>
      <c r="BA46" s="16"/>
      <c r="BB46" s="16"/>
    </row>
    <row r="47" spans="1:54" s="15" customFormat="1" ht="33.75" x14ac:dyDescent="0.2">
      <c r="A47" s="18" t="s">
        <v>59</v>
      </c>
      <c r="B47" s="19" t="s">
        <v>60</v>
      </c>
      <c r="C47" s="19" t="s">
        <v>61</v>
      </c>
      <c r="D47" s="20">
        <v>251230.47</v>
      </c>
      <c r="E47" s="22">
        <v>42513.2</v>
      </c>
      <c r="F47" s="20">
        <v>6654.11</v>
      </c>
      <c r="G47" s="20">
        <v>15947.84</v>
      </c>
      <c r="H47" s="20">
        <v>316345.62</v>
      </c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7"/>
      <c r="AB47" s="27"/>
      <c r="AC47" s="30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6"/>
      <c r="AS47" s="16"/>
      <c r="AT47" s="16"/>
      <c r="AU47" s="16"/>
      <c r="AV47" s="16"/>
      <c r="AW47" s="16"/>
      <c r="AX47" s="16"/>
      <c r="AY47" s="16"/>
      <c r="AZ47" s="16"/>
      <c r="BA47" s="16"/>
      <c r="BB47" s="16"/>
    </row>
    <row r="48" spans="1:54" s="15" customFormat="1" ht="14.25" x14ac:dyDescent="0.2">
      <c r="A48" s="24"/>
      <c r="B48" s="58" t="s">
        <v>62</v>
      </c>
      <c r="C48" s="59"/>
      <c r="D48" s="25">
        <v>251230.47</v>
      </c>
      <c r="E48" s="32">
        <v>42513.2</v>
      </c>
      <c r="F48" s="26">
        <v>6654.11</v>
      </c>
      <c r="G48" s="26">
        <v>15947.84</v>
      </c>
      <c r="H48" s="26">
        <v>316345.62</v>
      </c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7"/>
      <c r="AB48" s="27" t="s">
        <v>62</v>
      </c>
      <c r="AC48" s="30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6"/>
      <c r="AS48" s="16"/>
      <c r="AT48" s="16"/>
      <c r="AU48" s="16"/>
      <c r="AV48" s="16"/>
      <c r="AW48" s="16"/>
      <c r="AX48" s="16"/>
      <c r="AY48" s="16"/>
      <c r="AZ48" s="16"/>
      <c r="BA48" s="16"/>
      <c r="BB48" s="16"/>
    </row>
    <row r="49" spans="1:54" s="15" customFormat="1" ht="14.25" x14ac:dyDescent="0.2">
      <c r="A49" s="24"/>
      <c r="B49" s="54" t="s">
        <v>63</v>
      </c>
      <c r="C49" s="53"/>
      <c r="D49" s="25">
        <v>12812753.91</v>
      </c>
      <c r="E49" s="25">
        <v>2168172.98</v>
      </c>
      <c r="F49" s="26">
        <v>339359.84</v>
      </c>
      <c r="G49" s="26">
        <v>813339.76</v>
      </c>
      <c r="H49" s="26">
        <v>16133626.49</v>
      </c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7"/>
      <c r="AB49" s="27"/>
      <c r="AC49" s="30" t="s">
        <v>63</v>
      </c>
      <c r="AD49" s="16"/>
      <c r="AE49" s="16"/>
      <c r="AF49" s="16"/>
      <c r="AG49" s="16"/>
      <c r="AH49" s="16"/>
      <c r="AI49" s="16"/>
      <c r="AJ49" s="16"/>
      <c r="AK49" s="16"/>
      <c r="AL49" s="16"/>
      <c r="AM49" s="16"/>
      <c r="AN49" s="16"/>
      <c r="AO49" s="16"/>
      <c r="AP49" s="16"/>
      <c r="AQ49" s="16"/>
      <c r="AR49" s="16"/>
      <c r="AS49" s="16"/>
      <c r="AT49" s="16"/>
      <c r="AU49" s="16"/>
      <c r="AV49" s="16"/>
      <c r="AW49" s="16"/>
      <c r="AX49" s="16"/>
      <c r="AY49" s="16"/>
      <c r="AZ49" s="16"/>
      <c r="BA49" s="16"/>
      <c r="BB49" s="16"/>
    </row>
    <row r="50" spans="1:54" s="15" customFormat="1" ht="14.25" x14ac:dyDescent="0.2">
      <c r="A50" s="24"/>
      <c r="B50" s="51" t="s">
        <v>76</v>
      </c>
      <c r="C50" s="51"/>
      <c r="D50" s="42">
        <v>1.0192000000000001</v>
      </c>
      <c r="E50" s="41">
        <f>D50</f>
        <v>1.0192000000000001</v>
      </c>
      <c r="F50" s="43">
        <f>D50</f>
        <v>1.0192000000000001</v>
      </c>
      <c r="G50" s="43">
        <f>D50</f>
        <v>1.0192000000000001</v>
      </c>
      <c r="H50" s="2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7"/>
      <c r="AB50" s="27"/>
      <c r="AC50" s="30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6"/>
      <c r="AS50" s="16"/>
      <c r="AT50" s="16"/>
      <c r="AU50" s="16"/>
      <c r="AV50" s="16"/>
      <c r="AW50" s="16"/>
      <c r="AX50" s="16"/>
      <c r="AY50" s="16"/>
      <c r="AZ50" s="16"/>
      <c r="BA50" s="16"/>
      <c r="BB50" s="16"/>
    </row>
    <row r="51" spans="1:54" s="15" customFormat="1" ht="14.25" x14ac:dyDescent="0.2">
      <c r="A51" s="24"/>
      <c r="B51" s="52" t="s">
        <v>77</v>
      </c>
      <c r="C51" s="53"/>
      <c r="D51" s="25">
        <f>ROUND(D49*D50,3)-0.005</f>
        <v>13058758.779999999</v>
      </c>
      <c r="E51" s="25">
        <f t="shared" ref="E51:G51" si="0">ROUND(E49*E50,3)</f>
        <v>2209801.9010000001</v>
      </c>
      <c r="F51" s="25">
        <f t="shared" si="0"/>
        <v>345875.549</v>
      </c>
      <c r="G51" s="25">
        <f t="shared" si="0"/>
        <v>828955.88300000003</v>
      </c>
      <c r="H51" s="26">
        <f>SUM(D51:G51)</f>
        <v>16443392.113</v>
      </c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7"/>
      <c r="AB51" s="27"/>
      <c r="AC51" s="30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6"/>
      <c r="AS51" s="16"/>
      <c r="AT51" s="16"/>
      <c r="AU51" s="16"/>
      <c r="AV51" s="16"/>
      <c r="AW51" s="16"/>
      <c r="AX51" s="16"/>
      <c r="AY51" s="16"/>
      <c r="AZ51" s="16"/>
      <c r="BA51" s="16"/>
      <c r="BB51" s="16"/>
    </row>
    <row r="52" spans="1:54" s="15" customFormat="1" ht="14.25" x14ac:dyDescent="0.2">
      <c r="A52" s="24"/>
      <c r="B52" s="73" t="s">
        <v>81</v>
      </c>
      <c r="C52" s="74"/>
      <c r="D52" s="75">
        <v>0.9997987773</v>
      </c>
      <c r="E52" s="75">
        <f>D52</f>
        <v>0.9997987773</v>
      </c>
      <c r="F52" s="75">
        <f>D52</f>
        <v>0.9997987773</v>
      </c>
      <c r="G52" s="75">
        <f>D52</f>
        <v>0.9997987773</v>
      </c>
      <c r="H52" s="2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7"/>
      <c r="AB52" s="27"/>
      <c r="AC52" s="30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6"/>
      <c r="AS52" s="16"/>
      <c r="AT52" s="16"/>
      <c r="AU52" s="16"/>
      <c r="AV52" s="16"/>
      <c r="AW52" s="16"/>
      <c r="AX52" s="16"/>
      <c r="AY52" s="16"/>
      <c r="AZ52" s="16"/>
      <c r="BA52" s="16"/>
      <c r="BB52" s="16"/>
    </row>
    <row r="53" spans="1:54" s="15" customFormat="1" ht="14.25" x14ac:dyDescent="0.2">
      <c r="A53" s="24"/>
      <c r="B53" s="54" t="s">
        <v>82</v>
      </c>
      <c r="C53" s="53"/>
      <c r="D53" s="25">
        <f>ROUND(D51*D52,2)</f>
        <v>13056131.060000001</v>
      </c>
      <c r="E53" s="25">
        <f t="shared" ref="E53:G53" si="1">ROUND(E51*E52,2)</f>
        <v>2209357.2400000002</v>
      </c>
      <c r="F53" s="25">
        <f t="shared" si="1"/>
        <v>345805.95</v>
      </c>
      <c r="G53" s="25">
        <f t="shared" si="1"/>
        <v>828789.08</v>
      </c>
      <c r="H53" s="26">
        <f>SUM(D53:G53)</f>
        <v>16440083.33</v>
      </c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7"/>
      <c r="AB53" s="27"/>
      <c r="AC53" s="30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6"/>
      <c r="AS53" s="16"/>
      <c r="AT53" s="16"/>
      <c r="AU53" s="16"/>
      <c r="AV53" s="16"/>
      <c r="AW53" s="16"/>
      <c r="AX53" s="16"/>
      <c r="AY53" s="16"/>
      <c r="AZ53" s="16"/>
      <c r="BA53" s="16"/>
      <c r="BB53" s="16"/>
    </row>
    <row r="54" spans="1:54" s="15" customFormat="1" ht="14.25" x14ac:dyDescent="0.2">
      <c r="A54" s="55" t="s">
        <v>64</v>
      </c>
      <c r="B54" s="56"/>
      <c r="C54" s="56"/>
      <c r="D54" s="56"/>
      <c r="E54" s="56"/>
      <c r="F54" s="56"/>
      <c r="G54" s="56"/>
      <c r="H54" s="57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7" t="s">
        <v>64</v>
      </c>
      <c r="AB54" s="27"/>
      <c r="AC54" s="30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6"/>
      <c r="AS54" s="16"/>
      <c r="AT54" s="16"/>
      <c r="AU54" s="16"/>
      <c r="AV54" s="16"/>
      <c r="AW54" s="16"/>
      <c r="AX54" s="16"/>
      <c r="AY54" s="16"/>
      <c r="AZ54" s="16"/>
      <c r="BA54" s="16"/>
      <c r="BB54" s="16"/>
    </row>
    <row r="55" spans="1:54" s="15" customFormat="1" ht="14.25" x14ac:dyDescent="0.2">
      <c r="A55" s="18" t="s">
        <v>65</v>
      </c>
      <c r="B55" s="19" t="s">
        <v>66</v>
      </c>
      <c r="C55" s="19" t="s">
        <v>67</v>
      </c>
      <c r="D55" s="20">
        <f>ROUND(D53*0.2,3)</f>
        <v>2611226.2119999998</v>
      </c>
      <c r="E55" s="20">
        <f t="shared" ref="E55:G55" si="2">ROUND(E53*0.2,3)</f>
        <v>441871.44799999997</v>
      </c>
      <c r="F55" s="20">
        <f t="shared" si="2"/>
        <v>69161.19</v>
      </c>
      <c r="G55" s="20">
        <f t="shared" si="2"/>
        <v>165757.81599999999</v>
      </c>
      <c r="H55" s="20">
        <f>SUM(D55:G55)</f>
        <v>3288016.6659999997</v>
      </c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7"/>
      <c r="AB55" s="27"/>
      <c r="AC55" s="30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6"/>
      <c r="AS55" s="16"/>
      <c r="AT55" s="16"/>
      <c r="AU55" s="16"/>
      <c r="AV55" s="16"/>
      <c r="AW55" s="16"/>
      <c r="AX55" s="16"/>
      <c r="AY55" s="16"/>
      <c r="AZ55" s="16"/>
      <c r="BA55" s="16"/>
      <c r="BB55" s="16"/>
    </row>
    <row r="56" spans="1:54" s="15" customFormat="1" ht="14.25" x14ac:dyDescent="0.2">
      <c r="A56" s="24"/>
      <c r="B56" s="58" t="s">
        <v>68</v>
      </c>
      <c r="C56" s="59"/>
      <c r="D56" s="25">
        <f>D55</f>
        <v>2611226.2119999998</v>
      </c>
      <c r="E56" s="25">
        <f t="shared" ref="E56:G56" si="3">E55</f>
        <v>441871.44799999997</v>
      </c>
      <c r="F56" s="25">
        <f t="shared" si="3"/>
        <v>69161.19</v>
      </c>
      <c r="G56" s="25">
        <f t="shared" si="3"/>
        <v>165757.81599999999</v>
      </c>
      <c r="H56" s="26">
        <f>SUM(D56:G56)</f>
        <v>3288016.6659999997</v>
      </c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7"/>
      <c r="AB56" s="27" t="s">
        <v>68</v>
      </c>
      <c r="AC56" s="30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6"/>
      <c r="AS56" s="16"/>
      <c r="AT56" s="16"/>
      <c r="AU56" s="16"/>
      <c r="AV56" s="16"/>
      <c r="AW56" s="16"/>
      <c r="AX56" s="16"/>
      <c r="AY56" s="16"/>
      <c r="AZ56" s="16"/>
      <c r="BA56" s="16"/>
      <c r="BB56" s="16"/>
    </row>
    <row r="57" spans="1:54" s="15" customFormat="1" ht="14.25" x14ac:dyDescent="0.2">
      <c r="A57" s="24"/>
      <c r="B57" s="54" t="s">
        <v>69</v>
      </c>
      <c r="C57" s="53"/>
      <c r="D57" s="25">
        <f>D53+D56</f>
        <v>15667357.272</v>
      </c>
      <c r="E57" s="25">
        <f t="shared" ref="E57:G57" si="4">E53+E56</f>
        <v>2651228.6880000001</v>
      </c>
      <c r="F57" s="25">
        <f t="shared" si="4"/>
        <v>414967.14</v>
      </c>
      <c r="G57" s="25">
        <f t="shared" si="4"/>
        <v>994546.89599999995</v>
      </c>
      <c r="H57" s="26">
        <f>SUM(D57:G57)</f>
        <v>19728099.996000003</v>
      </c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7"/>
      <c r="AB57" s="27"/>
      <c r="AC57" s="30"/>
      <c r="AD57" s="30" t="s">
        <v>69</v>
      </c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6"/>
      <c r="AS57" s="16"/>
      <c r="AT57" s="16"/>
      <c r="AU57" s="16"/>
      <c r="AV57" s="16"/>
      <c r="AW57" s="16"/>
      <c r="AX57" s="16"/>
      <c r="AY57" s="16"/>
      <c r="AZ57" s="16"/>
      <c r="BA57" s="16"/>
      <c r="BB57" s="16"/>
    </row>
    <row r="58" spans="1:54" ht="26.25" customHeight="1" x14ac:dyDescent="0.2"/>
    <row r="59" spans="1:54" s="33" customFormat="1" x14ac:dyDescent="0.25">
      <c r="A59" s="34"/>
      <c r="B59" s="35"/>
      <c r="C59" s="36"/>
      <c r="D59" s="36"/>
      <c r="E59" s="37"/>
      <c r="F59" s="37"/>
      <c r="G59" s="37"/>
      <c r="H59" s="37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 t="s">
        <v>4</v>
      </c>
      <c r="AF59" s="36" t="s">
        <v>4</v>
      </c>
      <c r="AG59" s="37" t="s">
        <v>70</v>
      </c>
      <c r="AH59" s="37" t="s">
        <v>4</v>
      </c>
      <c r="AI59" s="37" t="s">
        <v>4</v>
      </c>
      <c r="AJ59" s="37" t="s">
        <v>4</v>
      </c>
      <c r="AK59" s="36"/>
      <c r="AL59" s="36"/>
      <c r="AM59" s="36"/>
      <c r="AN59" s="36"/>
      <c r="AO59" s="36"/>
      <c r="AP59" s="36"/>
      <c r="AQ59" s="36"/>
      <c r="AR59" s="36"/>
      <c r="AS59" s="36"/>
      <c r="AT59" s="36"/>
      <c r="AU59" s="36"/>
      <c r="AV59" s="36"/>
      <c r="AW59" s="36"/>
      <c r="AX59" s="36"/>
      <c r="AY59" s="36"/>
      <c r="AZ59" s="36"/>
      <c r="BA59" s="36"/>
      <c r="BB59" s="36"/>
    </row>
    <row r="60" spans="1:54" s="38" customFormat="1" ht="18.75" customHeight="1" x14ac:dyDescent="0.25">
      <c r="A60" s="39"/>
      <c r="B60" s="45" t="s">
        <v>78</v>
      </c>
      <c r="C60" s="45"/>
      <c r="D60" s="9"/>
      <c r="E60" s="9"/>
      <c r="F60" s="9"/>
      <c r="G60" s="9"/>
      <c r="H60" s="9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40"/>
      <c r="AI60" s="40"/>
      <c r="AJ60" s="40"/>
      <c r="AK60" s="40"/>
      <c r="AL60" s="40"/>
      <c r="AM60" s="40"/>
      <c r="AN60" s="40"/>
      <c r="AO60" s="40"/>
      <c r="AP60" s="40"/>
      <c r="AQ60" s="40"/>
      <c r="AR60" s="40"/>
      <c r="AS60" s="40"/>
      <c r="AT60" s="40"/>
      <c r="AU60" s="40"/>
      <c r="AV60" s="40"/>
      <c r="AW60" s="40"/>
      <c r="AX60" s="40"/>
      <c r="AY60" s="40"/>
      <c r="AZ60" s="40"/>
      <c r="BA60" s="40"/>
      <c r="BB60" s="40"/>
    </row>
    <row r="61" spans="1:54" s="33" customFormat="1" ht="12.75" x14ac:dyDescent="0.2">
      <c r="A61" s="34"/>
      <c r="B61" s="45" t="s">
        <v>74</v>
      </c>
      <c r="C61" s="46"/>
      <c r="D61" s="34"/>
      <c r="E61" s="37"/>
      <c r="F61" s="37"/>
      <c r="G61" s="37"/>
      <c r="H61" s="37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7" t="s">
        <v>71</v>
      </c>
      <c r="AL61" s="37" t="s">
        <v>4</v>
      </c>
      <c r="AM61" s="37" t="s">
        <v>4</v>
      </c>
      <c r="AN61" s="37" t="s">
        <v>4</v>
      </c>
      <c r="AO61" s="36"/>
      <c r="AP61" s="36"/>
      <c r="AQ61" s="36"/>
      <c r="AR61" s="36"/>
      <c r="AS61" s="36"/>
      <c r="AT61" s="36"/>
      <c r="AU61" s="36"/>
      <c r="AV61" s="36"/>
      <c r="AW61" s="36"/>
      <c r="AX61" s="36"/>
      <c r="AY61" s="36"/>
      <c r="AZ61" s="36"/>
      <c r="BA61" s="36"/>
      <c r="BB61" s="36"/>
    </row>
    <row r="62" spans="1:54" s="38" customFormat="1" ht="18.75" customHeight="1" x14ac:dyDescent="0.2">
      <c r="A62" s="39"/>
      <c r="B62" s="49"/>
      <c r="C62" s="48" t="s">
        <v>79</v>
      </c>
      <c r="D62" s="9"/>
      <c r="E62" s="9"/>
      <c r="F62" s="9"/>
      <c r="G62" s="9"/>
      <c r="H62" s="9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0"/>
      <c r="AS62" s="40"/>
      <c r="AT62" s="40"/>
      <c r="AU62" s="40"/>
      <c r="AV62" s="40"/>
      <c r="AW62" s="40"/>
      <c r="AX62" s="40"/>
      <c r="AY62" s="40"/>
      <c r="AZ62" s="40"/>
      <c r="BA62" s="40"/>
      <c r="BB62" s="40"/>
    </row>
    <row r="63" spans="1:54" s="33" customFormat="1" ht="12.75" x14ac:dyDescent="0.25">
      <c r="A63" s="44"/>
      <c r="B63" s="47"/>
      <c r="C63" s="47"/>
      <c r="D63" s="44"/>
      <c r="E63" s="37"/>
      <c r="F63" s="37"/>
      <c r="G63" s="37"/>
      <c r="H63" s="37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7" t="s">
        <v>72</v>
      </c>
      <c r="AP63" s="37" t="s">
        <v>4</v>
      </c>
      <c r="AQ63" s="37" t="s">
        <v>4</v>
      </c>
      <c r="AR63" s="37" t="s">
        <v>4</v>
      </c>
      <c r="AS63" s="37" t="s">
        <v>73</v>
      </c>
      <c r="AT63" s="37" t="s">
        <v>4</v>
      </c>
      <c r="AU63" s="37" t="s">
        <v>4</v>
      </c>
      <c r="AV63" s="37" t="s">
        <v>4</v>
      </c>
      <c r="AW63" s="36"/>
      <c r="AX63" s="36"/>
      <c r="AY63" s="36"/>
      <c r="AZ63" s="36"/>
      <c r="BA63" s="36"/>
      <c r="BB63" s="36"/>
    </row>
    <row r="64" spans="1:54" s="38" customFormat="1" ht="18.75" customHeight="1" x14ac:dyDescent="0.25">
      <c r="A64" s="39"/>
      <c r="B64" s="39"/>
      <c r="C64" s="9"/>
      <c r="D64" s="9"/>
      <c r="E64" s="9"/>
      <c r="F64" s="9"/>
      <c r="G64" s="9"/>
      <c r="H64" s="9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  <c r="AF64" s="40"/>
      <c r="AG64" s="40"/>
      <c r="AH64" s="40"/>
      <c r="AI64" s="40"/>
      <c r="AJ64" s="40"/>
      <c r="AK64" s="40"/>
      <c r="AL64" s="40"/>
      <c r="AM64" s="40"/>
      <c r="AN64" s="40"/>
      <c r="AO64" s="40"/>
      <c r="AP64" s="40"/>
      <c r="AQ64" s="40"/>
      <c r="AR64" s="40"/>
      <c r="AS64" s="40"/>
      <c r="AT64" s="40"/>
      <c r="AU64" s="40"/>
      <c r="AV64" s="40"/>
      <c r="AW64" s="40"/>
      <c r="AX64" s="40"/>
      <c r="AY64" s="40"/>
      <c r="AZ64" s="40"/>
      <c r="BA64" s="40"/>
      <c r="BB64" s="40"/>
    </row>
    <row r="65" spans="1:54" s="33" customFormat="1" x14ac:dyDescent="0.25">
      <c r="A65" s="34"/>
      <c r="B65" s="35"/>
      <c r="C65" s="37"/>
      <c r="D65" s="37"/>
      <c r="E65" s="37"/>
      <c r="F65" s="37"/>
      <c r="G65" s="37"/>
      <c r="H65" s="37"/>
      <c r="I65" s="36"/>
      <c r="J65" s="36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36"/>
      <c r="V65" s="36"/>
      <c r="W65" s="36"/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7" t="s">
        <v>74</v>
      </c>
      <c r="AX65" s="37" t="s">
        <v>4</v>
      </c>
      <c r="AY65" s="37" t="s">
        <v>70</v>
      </c>
      <c r="AZ65" s="37" t="s">
        <v>4</v>
      </c>
      <c r="BA65" s="37" t="s">
        <v>4</v>
      </c>
      <c r="BB65" s="37" t="s">
        <v>4</v>
      </c>
    </row>
    <row r="66" spans="1:54" s="38" customFormat="1" ht="18.75" customHeight="1" x14ac:dyDescent="0.25">
      <c r="A66" s="39"/>
      <c r="B66" s="39"/>
      <c r="C66" s="9"/>
      <c r="D66" s="9"/>
      <c r="E66" s="9"/>
      <c r="F66" s="9"/>
      <c r="G66" s="9"/>
      <c r="H66" s="9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  <c r="AF66" s="40"/>
      <c r="AG66" s="40"/>
      <c r="AH66" s="40"/>
      <c r="AI66" s="40"/>
      <c r="AJ66" s="40"/>
      <c r="AK66" s="40"/>
      <c r="AL66" s="40"/>
      <c r="AM66" s="40"/>
      <c r="AN66" s="40"/>
      <c r="AO66" s="40"/>
      <c r="AP66" s="40"/>
      <c r="AQ66" s="40"/>
      <c r="AR66" s="40"/>
      <c r="AS66" s="40"/>
      <c r="AT66" s="40"/>
      <c r="AU66" s="40"/>
      <c r="AV66" s="40"/>
      <c r="AW66" s="40"/>
      <c r="AX66" s="40"/>
      <c r="AY66" s="40"/>
      <c r="AZ66" s="40"/>
      <c r="BA66" s="40"/>
      <c r="BB66" s="40"/>
    </row>
  </sheetData>
  <mergeCells count="40">
    <mergeCell ref="C4:G4"/>
    <mergeCell ref="C5:G5"/>
    <mergeCell ref="C9:G9"/>
    <mergeCell ref="C10:G10"/>
    <mergeCell ref="B12:G12"/>
    <mergeCell ref="B16:G16"/>
    <mergeCell ref="B17:G17"/>
    <mergeCell ref="B19:H19"/>
    <mergeCell ref="A21:A23"/>
    <mergeCell ref="B21:B23"/>
    <mergeCell ref="C21:C23"/>
    <mergeCell ref="D21:H21"/>
    <mergeCell ref="D22:D23"/>
    <mergeCell ref="E22:E23"/>
    <mergeCell ref="F22:F23"/>
    <mergeCell ref="G22:G23"/>
    <mergeCell ref="H22:H23"/>
    <mergeCell ref="A25:H25"/>
    <mergeCell ref="B32:C32"/>
    <mergeCell ref="A33:H33"/>
    <mergeCell ref="B35:C35"/>
    <mergeCell ref="A36:H36"/>
    <mergeCell ref="B37:C37"/>
    <mergeCell ref="A38:H38"/>
    <mergeCell ref="B39:C39"/>
    <mergeCell ref="A40:H40"/>
    <mergeCell ref="B42:C42"/>
    <mergeCell ref="B57:C57"/>
    <mergeCell ref="B43:C43"/>
    <mergeCell ref="A44:H44"/>
    <mergeCell ref="B45:C45"/>
    <mergeCell ref="A46:H46"/>
    <mergeCell ref="B48:C48"/>
    <mergeCell ref="B52:C52"/>
    <mergeCell ref="B53:C53"/>
    <mergeCell ref="B50:C50"/>
    <mergeCell ref="B51:C51"/>
    <mergeCell ref="B49:C49"/>
    <mergeCell ref="A54:H54"/>
    <mergeCell ref="B56:C56"/>
  </mergeCells>
  <printOptions horizontalCentered="1"/>
  <pageMargins left="0.31496062874794001" right="0.31496062874794001" top="0.78740155696868896" bottom="0.31496062874794001" header="0.19685038924217199" footer="0.19685038924217199"/>
  <pageSetup paperSize="9" scale="86" fitToHeight="0" orientation="landscape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ССР 1 этап 2025 - ССРСС по Мето</vt:lpstr>
      <vt:lpstr>'ССР 1 этап 2025 - ССРСС по Мето'!Заголовки_для_печати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Anton</cp:lastModifiedBy>
  <cp:lastPrinted>2023-03-24T07:34:28Z</cp:lastPrinted>
  <dcterms:created xsi:type="dcterms:W3CDTF">2020-09-30T08:50:27Z</dcterms:created>
  <dcterms:modified xsi:type="dcterms:W3CDTF">2025-07-23T14:18:21Z</dcterms:modified>
</cp:coreProperties>
</file>