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уфд\Закупки 2025\!!!Сайдинг общежитие\"/>
    </mc:Choice>
  </mc:AlternateContent>
  <xr:revisionPtr revIDLastSave="0" documentId="8_{D959D5D2-B03B-4A24-9A9D-2D253562616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протокол НМЦК" sheetId="2" r:id="rId1"/>
    <sheet name="расчет НМЦК" sheetId="3" r:id="rId2"/>
    <sheet name="Смета контракта" sheetId="6" r:id="rId3"/>
    <sheet name="Ведомость объемов" sheetId="5" r:id="rId4"/>
  </sheets>
  <definedNames>
    <definedName name="Print_Area" localSheetId="3">'Ведомость объемов'!$A$1:$E$4</definedName>
    <definedName name="Print_Titles" localSheetId="3">'Ведомость объемов'!#REF!</definedName>
    <definedName name="_xlnm.Print_Titles" localSheetId="3">'Ведомость объемов'!#REF!</definedName>
    <definedName name="_xlnm.Print_Area" localSheetId="1">'расчет НМЦК'!$A$1:$F$28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6" l="1"/>
  <c r="F9" i="3" l="1"/>
  <c r="D9" i="3"/>
  <c r="D10" i="3"/>
  <c r="B10" i="3"/>
  <c r="A4" i="3"/>
  <c r="A3" i="5"/>
  <c r="A3" i="6"/>
  <c r="F9" i="6" l="1"/>
  <c r="D12" i="3"/>
  <c r="B12" i="3"/>
  <c r="F10" i="6" l="1"/>
  <c r="F11" i="6" s="1"/>
  <c r="F12" i="6" s="1"/>
  <c r="F10" i="3"/>
  <c r="F11" i="3" s="1"/>
</calcChain>
</file>

<file path=xl/sharedStrings.xml><?xml version="1.0" encoding="utf-8"?>
<sst xmlns="http://schemas.openxmlformats.org/spreadsheetml/2006/main" count="66" uniqueCount="52">
  <si>
    <t>Наименование работ и затрат</t>
  </si>
  <si>
    <t>Индекс фактической инфляции</t>
  </si>
  <si>
    <t>Начальная (максимальная) цена контракта с учетом индекса прогнозной инфляции на период выполнения работ</t>
  </si>
  <si>
    <t>(руб.)</t>
  </si>
  <si>
    <t>Индекс прогнозный инфляции на
период выполнения работ</t>
  </si>
  <si>
    <t>Основания для расчета:</t>
  </si>
  <si>
    <t>Объект закупки</t>
  </si>
  <si>
    <t xml:space="preserve">                         </t>
  </si>
  <si>
    <t>(сумма цифрами и прописью)</t>
  </si>
  <si>
    <t>Протокол начальной (максимальной)цены контракта</t>
  </si>
  <si>
    <t>Стоимость без учета НДС</t>
  </si>
  <si>
    <t>НДС (20%)</t>
  </si>
  <si>
    <t>Стоимость с учетом НДС</t>
  </si>
  <si>
    <r>
      <t xml:space="preserve">Прогнозные индексы дефляторы в соответствии с прогнозом социально-экономического развития РФ  (сайт Минэкономразвития России)
</t>
    </r>
    <r>
      <rPr>
        <b/>
        <sz val="12"/>
        <rFont val="Times New Roman"/>
        <family val="1"/>
        <charset val="204"/>
      </rPr>
      <t>Инвестиции в основной капитал:</t>
    </r>
  </si>
  <si>
    <t>РАСЧЕТ
начальной (максимальной) цены контракта при осуществлении закупок на выполнение подрядных работ по капитальному ремонту</t>
  </si>
  <si>
    <t xml:space="preserve">Начальная (максимальная) цена контракта рассчитана с учетом НДС составляет </t>
  </si>
  <si>
    <t>Начальная (максимальная) цена контракта включает в себя все расходы Подрядчика, необходимые для осуществления им своих обязательств по Контракту в полном объеме и надлежащего качества, в том числе все подлежащие уплате налоги, сборы, на оплату работ по уборке Объекта и вывозу мусора с площадки и другие обязательные платежи, и иные расходы, связанные с выполнением работы.</t>
  </si>
  <si>
    <t>Проект сметы контракта</t>
  </si>
  <si>
    <t>№ п/п</t>
  </si>
  <si>
    <t>Единица измерения</t>
  </si>
  <si>
    <t>штука</t>
  </si>
  <si>
    <t>Начало капитального ремонта:с момента подписания Контракта Сторонами.</t>
  </si>
  <si>
    <t>Строительно-монтажные работы</t>
  </si>
  <si>
    <t>НДС (размер ставки 20%)</t>
  </si>
  <si>
    <t xml:space="preserve">Наименование конструктивных решений (элементов), комплексов (видов) работ, оборудования
</t>
  </si>
  <si>
    <t xml:space="preserve">Количество (объем работ)
</t>
  </si>
  <si>
    <t xml:space="preserve">Цена на единицу измерения, без НДС руб.
</t>
  </si>
  <si>
    <t xml:space="preserve">Стоимость всего, руб </t>
  </si>
  <si>
    <t>Итого</t>
  </si>
  <si>
    <t xml:space="preserve">Начальная (максимальная) цена контракта без НДС </t>
  </si>
  <si>
    <t>Заказчик</t>
  </si>
  <si>
    <t>№ пп</t>
  </si>
  <si>
    <t xml:space="preserve">Номера сметных расчетов (смет) и позиций в сметных расчетах (сметах), относящиеся к соответствующим конструктивным решениям (элементам), комплексам (видам) работ
</t>
  </si>
  <si>
    <t>Количество</t>
  </si>
  <si>
    <t xml:space="preserve">по объекту: </t>
  </si>
  <si>
    <t xml:space="preserve">Ведомость объемов конструктивных решений (элементов)
и комплексов (видов) работ, оборудования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</si>
  <si>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Расчет индексов прогнозной инфляции:</t>
  </si>
  <si>
    <t>На основании ст. 34 Бюджетного кодекса Российской Федерации от 31.07.2008 № 145-ФЗ в связи с ограниченным объемом бюджетных ассигнований, выделенных на данные цели.</t>
  </si>
  <si>
    <t>Начальная (максимальная) цена контракта с НДС. На основании ст. 34 Бюджетного кодекса Российской Федерации от 31.07.2008 № 145-ФЗ в связи с ограниченным объемом бюджетных ассигнований, выделенных на данные цели.</t>
  </si>
  <si>
    <t xml:space="preserve">1. Приказ Минстроя России от 23 декабря 2019 г. N 841/пр
2.  Утвержденная проектная документация.
</t>
  </si>
  <si>
    <t>2025 год=107,8</t>
  </si>
  <si>
    <t>Ежемесячный прогнозный индекс 2025 года 1,0063</t>
  </si>
  <si>
    <t>Директор</t>
  </si>
  <si>
    <t>Я.Я.Ровейн</t>
  </si>
  <si>
    <t>Стоимость работ в ценах на дату формирования начальной (максимальной) цены контракта
2 квартала 2025 г.</t>
  </si>
  <si>
    <t>ЛОКАЛЬНЫЙ СМЕТНЫЙ РАСЧЕТ (СМЕТА) ЛС-02-01-01, 
пп. 1- 40</t>
  </si>
  <si>
    <t>Выполнение работ в рамках капитального ремонта объекта капитального строительства "Устройство навесного вентилируемого фасада с утеплением стен и облицовкой сайдингом здания общежития ученического (лит.Д) КГБПОУ "Алейский технологический техникум"</t>
  </si>
  <si>
    <t xml:space="preserve">Стоимость работ в ценах на дату утверждения сметной документации             2 квартала 2024 г.
</t>
  </si>
  <si>
    <t>Окончание капитального ремонта: ноябрь 2025</t>
  </si>
  <si>
    <r>
      <t>(1,0063^5</t>
    </r>
    <r>
      <rPr>
        <b/>
        <sz val="10.199999999999999"/>
        <color indexed="63"/>
        <rFont val="Times New Roman"/>
        <family val="1"/>
        <charset val="204"/>
      </rPr>
      <t xml:space="preserve"> -1)/2)+1=1,0159</t>
    </r>
  </si>
  <si>
    <t>5 918 352 (пять миллионов девятьсот восемнадцать тысяч триста пятьдесят два) рубля 00 копеек</t>
  </si>
  <si>
    <t>Метод обоснования: проектно-сметный метод в соответствии с пунктом 1 части 9 статьи 22 Федерального закона от 05.04.2013 
№ 44-ФЗ "О контрактной системе в сфере закупок товаров, работ, услуг для обеспечения государственных и муниципальных нужд". На основании ст.34 Бюджетного кодекса Российской Федерации от 31.07.1998 N 145-ФЗ в связи с ограниченным объемом бюджетных ассигнований, выделенных на данные цели, принято решение установить начальную (максимальную) цену, с учетом выделенных бюджетных средств, в размере 5 918 352 (пять миллионов девятьсот восемнадцать тысяч триста пятьдесят два) рубля 00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</si>
</sst>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#,##0.0000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Helvetica"/>
      <family val="2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1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.199999999999999"/>
      <color indexed="6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8" fillId="0" borderId="1">
      <alignment horizontal="center"/>
    </xf>
    <xf numFmtId="0" fontId="15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8" fillId="0" borderId="0">
      <alignment horizontal="right" vertical="top" wrapText="1"/>
    </xf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1" applyFill="0" applyProtection="0">
      <alignment horizontal="center"/>
    </xf>
    <xf numFmtId="0" fontId="15" fillId="0" borderId="0">
      <alignment vertical="top"/>
    </xf>
    <xf numFmtId="0" fontId="15" fillId="0" borderId="0"/>
    <xf numFmtId="0" fontId="15" fillId="0" borderId="0"/>
    <xf numFmtId="0" fontId="20" fillId="0" borderId="0"/>
    <xf numFmtId="0" fontId="21" fillId="0" borderId="0"/>
    <xf numFmtId="0" fontId="21" fillId="0" borderId="0"/>
    <xf numFmtId="0" fontId="15" fillId="0" borderId="0" applyProtection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5" fillId="0" borderId="0"/>
    <xf numFmtId="0" fontId="8" fillId="0" borderId="1">
      <alignment horizontal="center"/>
    </xf>
    <xf numFmtId="0" fontId="8" fillId="0" borderId="0">
      <alignment horizontal="left" vertical="top"/>
    </xf>
    <xf numFmtId="0" fontId="8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0" fillId="0" borderId="0" xfId="0" applyNumberFormat="1"/>
    <xf numFmtId="0" fontId="6" fillId="0" borderId="0" xfId="0" applyFont="1"/>
    <xf numFmtId="4" fontId="0" fillId="0" borderId="0" xfId="0" applyNumberFormat="1"/>
    <xf numFmtId="0" fontId="7" fillId="0" borderId="0" xfId="0" applyFont="1"/>
    <xf numFmtId="0" fontId="3" fillId="0" borderId="0" xfId="0" applyFont="1" applyAlignment="1">
      <alignment vertical="justify"/>
    </xf>
    <xf numFmtId="0" fontId="4" fillId="0" borderId="0" xfId="0" applyFont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21" applyFont="1"/>
    <xf numFmtId="0" fontId="14" fillId="0" borderId="0" xfId="21" applyFont="1"/>
    <xf numFmtId="165" fontId="2" fillId="0" borderId="0" xfId="0" applyNumberFormat="1" applyFont="1" applyAlignment="1">
      <alignment horizontal="center" wrapText="1"/>
    </xf>
    <xf numFmtId="4" fontId="2" fillId="0" borderId="0" xfId="0" applyNumberFormat="1" applyFont="1"/>
    <xf numFmtId="165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top" wrapText="1"/>
    </xf>
    <xf numFmtId="165" fontId="2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2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4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wrapText="1"/>
    </xf>
    <xf numFmtId="0" fontId="4" fillId="0" borderId="0" xfId="0" applyFont="1" applyAlignment="1">
      <alignment horizontal="center"/>
    </xf>
    <xf numFmtId="0" fontId="30" fillId="4" borderId="3" xfId="0" applyFont="1" applyFill="1" applyBorder="1" applyAlignment="1">
      <alignment horizontal="left" wrapText="1"/>
    </xf>
    <xf numFmtId="0" fontId="16" fillId="4" borderId="3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8" fillId="3" borderId="0" xfId="0" applyFont="1" applyFill="1" applyAlignment="1">
      <alignment vertical="justify" wrapText="1"/>
    </xf>
    <xf numFmtId="0" fontId="28" fillId="3" borderId="0" xfId="0" applyFont="1" applyFill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vertical="justify" wrapText="1"/>
    </xf>
    <xf numFmtId="0" fontId="2" fillId="0" borderId="0" xfId="0" applyFont="1" applyAlignment="1">
      <alignment horizontal="left" vertical="justify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18" applyFont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1" fillId="3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30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Итоги" xfId="5" xr:uid="{00000000-0005-0000-0000-000004000000}"/>
    <cellStyle name="ИтогоАктБазЦ" xfId="6" xr:uid="{00000000-0005-0000-0000-000005000000}"/>
    <cellStyle name="ИтогоАктБИМ" xfId="7" xr:uid="{00000000-0005-0000-0000-000006000000}"/>
    <cellStyle name="ИтогоАктРесМет" xfId="8" xr:uid="{00000000-0005-0000-0000-000007000000}"/>
    <cellStyle name="ИтогоАктТекЦ" xfId="9" xr:uid="{00000000-0005-0000-0000-000008000000}"/>
    <cellStyle name="ИтогоБазЦ" xfId="10" xr:uid="{00000000-0005-0000-0000-000009000000}"/>
    <cellStyle name="ИтогоБИМ" xfId="11" xr:uid="{00000000-0005-0000-0000-00000A000000}"/>
    <cellStyle name="ИтогоРесМет" xfId="12" xr:uid="{00000000-0005-0000-0000-00000B000000}"/>
    <cellStyle name="ИтогоТекЦ" xfId="13" xr:uid="{00000000-0005-0000-0000-00000C000000}"/>
    <cellStyle name="ЛокСмета" xfId="14" xr:uid="{00000000-0005-0000-0000-00000D000000}"/>
    <cellStyle name="ЛокСмМТСН" xfId="15" xr:uid="{00000000-0005-0000-0000-00000E000000}"/>
    <cellStyle name="М29" xfId="16" xr:uid="{00000000-0005-0000-0000-00000F000000}"/>
    <cellStyle name="ОбСмета" xfId="17" xr:uid="{00000000-0005-0000-0000-000010000000}"/>
    <cellStyle name="Обычный" xfId="0" builtinId="0"/>
    <cellStyle name="Обычный 2" xfId="18" xr:uid="{00000000-0005-0000-0000-000012000000}"/>
    <cellStyle name="Обычный 3" xfId="19" xr:uid="{00000000-0005-0000-0000-000013000000}"/>
    <cellStyle name="Обычный 4" xfId="20" xr:uid="{00000000-0005-0000-0000-000014000000}"/>
    <cellStyle name="Обычный_Ведомость объемов работ" xfId="21" xr:uid="{00000000-0005-0000-0000-000015000000}"/>
    <cellStyle name="Параметр" xfId="22" xr:uid="{00000000-0005-0000-0000-000016000000}"/>
    <cellStyle name="ПеременныеСметы" xfId="23" xr:uid="{00000000-0005-0000-0000-000017000000}"/>
    <cellStyle name="РесСмета" xfId="24" xr:uid="{00000000-0005-0000-0000-000018000000}"/>
    <cellStyle name="СводкаСтоимРаб" xfId="25" xr:uid="{00000000-0005-0000-0000-000019000000}"/>
    <cellStyle name="СводРасч" xfId="26" xr:uid="{00000000-0005-0000-0000-00001A000000}"/>
    <cellStyle name="Титул" xfId="27" xr:uid="{00000000-0005-0000-0000-00001B000000}"/>
    <cellStyle name="Хвост" xfId="28" xr:uid="{00000000-0005-0000-0000-00001C000000}"/>
    <cellStyle name="Экспертиза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opLeftCell="A4" workbookViewId="0">
      <selection activeCell="A13" sqref="A13:N13"/>
    </sheetView>
  </sheetViews>
  <sheetFormatPr defaultRowHeight="14.4" x14ac:dyDescent="0.3"/>
  <cols>
    <col min="17" max="17" width="17" customWidth="1"/>
  </cols>
  <sheetData>
    <row r="1" spans="1:17" ht="15.6" x14ac:dyDescent="0.3">
      <c r="A1" s="70" t="s">
        <v>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7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7" ht="15.6" x14ac:dyDescent="0.3">
      <c r="A3" s="8" t="s">
        <v>6</v>
      </c>
      <c r="B3" s="8"/>
      <c r="C3" s="8"/>
      <c r="D3" s="1"/>
      <c r="E3" s="1"/>
      <c r="F3" s="1"/>
      <c r="G3" s="1"/>
      <c r="H3" s="1"/>
      <c r="I3" s="1"/>
      <c r="J3" s="1"/>
      <c r="K3" s="1"/>
      <c r="L3" s="1"/>
    </row>
    <row r="4" spans="1:17" ht="49.2" customHeight="1" x14ac:dyDescent="0.3">
      <c r="A4" s="74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Q4" s="13"/>
    </row>
    <row r="5" spans="1:17" ht="15.6" x14ac:dyDescent="0.3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7" ht="15.6" x14ac:dyDescent="0.3">
      <c r="A6" s="66" t="s">
        <v>15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7" ht="32.25" customHeight="1" x14ac:dyDescent="0.3">
      <c r="A7" s="71" t="s">
        <v>50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7" ht="15.6" x14ac:dyDescent="0.3">
      <c r="A8" s="73" t="s">
        <v>8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Q8" s="1"/>
    </row>
    <row r="9" spans="1:17" ht="15.6" x14ac:dyDescent="0.3">
      <c r="A9" s="2" t="s">
        <v>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7" x14ac:dyDescent="0.3">
      <c r="A10" s="67" t="s">
        <v>16</v>
      </c>
      <c r="B10" s="67"/>
      <c r="C10" s="67"/>
      <c r="D10" s="67"/>
      <c r="E10" s="67"/>
      <c r="F10" s="67"/>
      <c r="G10" s="67"/>
      <c r="H10" s="67"/>
      <c r="I10" s="68"/>
      <c r="J10" s="68"/>
      <c r="K10" s="68"/>
      <c r="L10" s="68"/>
      <c r="M10" s="68"/>
      <c r="N10" s="68"/>
    </row>
    <row r="11" spans="1:17" ht="51" customHeight="1" x14ac:dyDescent="0.3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1:17" ht="24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7" ht="105.75" customHeight="1" x14ac:dyDescent="0.3">
      <c r="A13" s="67" t="s">
        <v>51</v>
      </c>
      <c r="B13" s="67"/>
      <c r="C13" s="67"/>
      <c r="D13" s="67"/>
      <c r="E13" s="67"/>
      <c r="F13" s="67"/>
      <c r="G13" s="67"/>
      <c r="H13" s="67"/>
      <c r="I13" s="68"/>
      <c r="J13" s="68"/>
      <c r="K13" s="68"/>
      <c r="L13" s="68"/>
      <c r="M13" s="69"/>
      <c r="N13" s="69"/>
    </row>
    <row r="14" spans="1:17" ht="15.6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9"/>
      <c r="L14" s="9"/>
    </row>
    <row r="15" spans="1:17" ht="15.6" x14ac:dyDescent="0.3">
      <c r="A15" s="10"/>
      <c r="B15" s="10"/>
      <c r="C15" s="10"/>
      <c r="D15" s="10"/>
      <c r="E15" s="10"/>
      <c r="F15" s="10"/>
      <c r="G15" s="10"/>
      <c r="H15" s="1"/>
      <c r="I15" s="1"/>
      <c r="J15" s="1"/>
      <c r="K15" s="1"/>
      <c r="L15" s="1"/>
    </row>
    <row r="16" spans="1:17" ht="15.6" x14ac:dyDescent="0.3">
      <c r="A16" s="66"/>
      <c r="B16" s="66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4" ht="38.25" customHeight="1" x14ac:dyDescent="0.3">
      <c r="A17" s="65" t="s">
        <v>42</v>
      </c>
      <c r="B17" s="65"/>
      <c r="C17" s="65"/>
      <c r="D17" s="65"/>
      <c r="E17" s="65"/>
      <c r="F17" s="34"/>
      <c r="G17" s="34"/>
      <c r="H17" s="34"/>
      <c r="I17" s="34"/>
      <c r="J17" s="1"/>
      <c r="K17" s="3"/>
      <c r="M17" t="s">
        <v>43</v>
      </c>
      <c r="N17" s="3"/>
    </row>
    <row r="18" spans="1:14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4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4" ht="15.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4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ht="15.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ht="15.6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4" ht="15.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ht="15.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4" ht="15.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4" ht="15.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4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4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</sheetData>
  <mergeCells count="9">
    <mergeCell ref="A17:E17"/>
    <mergeCell ref="A6:L6"/>
    <mergeCell ref="A16:B16"/>
    <mergeCell ref="A13:N13"/>
    <mergeCell ref="A1:L1"/>
    <mergeCell ref="A7:L7"/>
    <mergeCell ref="A8:L8"/>
    <mergeCell ref="A10:N11"/>
    <mergeCell ref="A4:N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tabSelected="1" zoomScale="85" zoomScaleNormal="100" workbookViewId="0">
      <selection activeCell="F13" sqref="F13"/>
    </sheetView>
  </sheetViews>
  <sheetFormatPr defaultRowHeight="14.4" x14ac:dyDescent="0.3"/>
  <cols>
    <col min="1" max="1" width="45.33203125" customWidth="1"/>
    <col min="2" max="2" width="20.6640625" customWidth="1"/>
    <col min="3" max="3" width="16.33203125" customWidth="1"/>
    <col min="4" max="4" width="23.33203125" customWidth="1"/>
    <col min="5" max="5" width="16.44140625" customWidth="1"/>
    <col min="6" max="6" width="22" customWidth="1"/>
    <col min="7" max="7" width="0.44140625" hidden="1" customWidth="1"/>
    <col min="8" max="8" width="12.44140625" customWidth="1"/>
    <col min="10" max="10" width="16.109375" customWidth="1"/>
    <col min="11" max="11" width="25.44140625" customWidth="1"/>
  </cols>
  <sheetData>
    <row r="1" spans="1:7" ht="46.5" customHeight="1" x14ac:dyDescent="0.3">
      <c r="A1" s="79" t="s">
        <v>14</v>
      </c>
      <c r="B1" s="79"/>
      <c r="C1" s="79"/>
      <c r="D1" s="79"/>
      <c r="E1" s="79"/>
      <c r="F1" s="79"/>
    </row>
    <row r="2" spans="1:7" ht="15.6" x14ac:dyDescent="0.3">
      <c r="A2" s="1"/>
      <c r="B2" s="1"/>
      <c r="C2" s="1"/>
      <c r="D2" s="1"/>
      <c r="E2" s="1"/>
      <c r="F2" s="1"/>
    </row>
    <row r="3" spans="1:7" ht="15" customHeight="1" x14ac:dyDescent="0.3">
      <c r="A3" s="80" t="s">
        <v>34</v>
      </c>
      <c r="B3" s="65"/>
      <c r="C3" s="65"/>
      <c r="D3" s="65"/>
      <c r="E3" s="65"/>
      <c r="F3" s="65"/>
    </row>
    <row r="4" spans="1:7" ht="43.5" customHeight="1" x14ac:dyDescent="0.3">
      <c r="A4" s="83" t="str">
        <f>+'протокол НМЦК'!A4:N4</f>
        <v>Выполнение работ в рамках капитального ремонта объекта капитального строительства "Устройство навесного вентилируемого фасада с утеплением стен и облицовкой сайдингом здания общежития ученического (лит.Д) КГБПОУ "Алейский технологический техникум"</v>
      </c>
      <c r="B4" s="83"/>
      <c r="C4" s="83"/>
      <c r="D4" s="83"/>
      <c r="E4" s="83"/>
      <c r="F4" s="83"/>
      <c r="G4" s="83"/>
    </row>
    <row r="5" spans="1:7" ht="52.5" customHeight="1" x14ac:dyDescent="0.3">
      <c r="A5" s="6" t="s">
        <v>5</v>
      </c>
      <c r="B5" s="77" t="s">
        <v>39</v>
      </c>
      <c r="C5" s="78"/>
      <c r="D5" s="78"/>
      <c r="E5" s="78"/>
      <c r="F5" s="78"/>
    </row>
    <row r="6" spans="1:7" ht="15.6" x14ac:dyDescent="0.3">
      <c r="A6" s="1"/>
      <c r="B6" s="1"/>
      <c r="C6" s="1"/>
      <c r="D6" s="1"/>
      <c r="E6" s="1"/>
      <c r="F6" s="3" t="s">
        <v>3</v>
      </c>
    </row>
    <row r="7" spans="1:7" ht="109.2" x14ac:dyDescent="0.3">
      <c r="A7" s="4" t="s">
        <v>0</v>
      </c>
      <c r="B7" s="21" t="s">
        <v>47</v>
      </c>
      <c r="C7" s="5" t="s">
        <v>1</v>
      </c>
      <c r="D7" s="5" t="s">
        <v>44</v>
      </c>
      <c r="E7" s="5" t="s">
        <v>4</v>
      </c>
      <c r="F7" s="5" t="s">
        <v>2</v>
      </c>
    </row>
    <row r="8" spans="1:7" ht="15.6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</row>
    <row r="9" spans="1:7" ht="15.6" x14ac:dyDescent="0.3">
      <c r="A9" s="43" t="s">
        <v>22</v>
      </c>
      <c r="B9" s="35">
        <v>4727136.68</v>
      </c>
      <c r="C9" s="37">
        <v>1.0269999999999999</v>
      </c>
      <c r="D9" s="35">
        <f>B9*1.027</f>
        <v>4854769.3703599991</v>
      </c>
      <c r="E9" s="37">
        <v>1.0159</v>
      </c>
      <c r="F9" s="35">
        <f>D9*E9</f>
        <v>4931960.2033487232</v>
      </c>
    </row>
    <row r="10" spans="1:7" ht="24" customHeight="1" x14ac:dyDescent="0.3">
      <c r="A10" s="36" t="s">
        <v>10</v>
      </c>
      <c r="B10" s="35">
        <f>+B9</f>
        <v>4727136.68</v>
      </c>
      <c r="C10" s="35"/>
      <c r="D10" s="35">
        <f>+D9</f>
        <v>4854769.3703599991</v>
      </c>
      <c r="E10" s="35"/>
      <c r="F10" s="35">
        <f>+F9</f>
        <v>4931960.2033487232</v>
      </c>
    </row>
    <row r="11" spans="1:7" ht="15.6" x14ac:dyDescent="0.3">
      <c r="A11" s="44" t="s">
        <v>23</v>
      </c>
      <c r="B11" s="35">
        <v>945427.34</v>
      </c>
      <c r="C11" s="35"/>
      <c r="D11" s="35">
        <v>970953.87</v>
      </c>
      <c r="E11" s="38"/>
      <c r="F11" s="35">
        <f>(F10)*0.2</f>
        <v>986392.04066974472</v>
      </c>
    </row>
    <row r="12" spans="1:7" ht="15.6" x14ac:dyDescent="0.3">
      <c r="A12" s="45" t="s">
        <v>12</v>
      </c>
      <c r="B12" s="39">
        <f>+B10+B11</f>
        <v>5672564.0199999996</v>
      </c>
      <c r="C12" s="39"/>
      <c r="D12" s="39">
        <f>SUM(D9+D11)</f>
        <v>5825723.2403599992</v>
      </c>
      <c r="E12" s="41"/>
      <c r="F12" s="39">
        <v>5918352.2400000002</v>
      </c>
    </row>
    <row r="13" spans="1:7" ht="78" x14ac:dyDescent="0.3">
      <c r="A13" s="45" t="s">
        <v>37</v>
      </c>
      <c r="B13" s="39"/>
      <c r="C13" s="40"/>
      <c r="D13" s="41"/>
      <c r="E13" s="41"/>
      <c r="F13" s="42">
        <v>5918352</v>
      </c>
    </row>
    <row r="14" spans="1:7" ht="15.6" x14ac:dyDescent="0.3">
      <c r="A14" s="33"/>
      <c r="B14" s="28"/>
      <c r="C14" s="27"/>
      <c r="D14" s="28"/>
      <c r="E14" s="29"/>
      <c r="F14" s="30"/>
    </row>
    <row r="15" spans="1:7" ht="15.6" x14ac:dyDescent="0.3">
      <c r="A15" s="76" t="s">
        <v>21</v>
      </c>
      <c r="B15" s="76"/>
      <c r="C15" s="76"/>
      <c r="D15" s="76"/>
      <c r="E15" s="1"/>
      <c r="F15" s="1"/>
    </row>
    <row r="16" spans="1:7" ht="17.25" customHeight="1" x14ac:dyDescent="0.3">
      <c r="A16" s="66" t="s">
        <v>48</v>
      </c>
      <c r="B16" s="66"/>
      <c r="C16" s="1"/>
      <c r="D16" s="1"/>
      <c r="E16" s="1"/>
      <c r="F16" s="1"/>
    </row>
    <row r="17" spans="1:6" ht="15.6" x14ac:dyDescent="0.3">
      <c r="A17" s="32"/>
      <c r="B17" s="10"/>
      <c r="C17" s="1"/>
      <c r="D17" s="1"/>
      <c r="E17" s="1"/>
      <c r="F17" s="1"/>
    </row>
    <row r="18" spans="1:6" ht="15.6" x14ac:dyDescent="0.3">
      <c r="A18" s="31" t="s">
        <v>36</v>
      </c>
      <c r="B18" s="17"/>
      <c r="C18" s="18"/>
      <c r="D18" s="18"/>
      <c r="E18" s="19"/>
      <c r="F18" s="19"/>
    </row>
    <row r="19" spans="1:6" ht="15.6" x14ac:dyDescent="0.3">
      <c r="A19" s="81" t="s">
        <v>13</v>
      </c>
      <c r="B19" s="81"/>
      <c r="C19" s="81"/>
      <c r="D19" s="81"/>
      <c r="E19" s="81"/>
      <c r="F19" s="81"/>
    </row>
    <row r="20" spans="1:6" ht="15.6" x14ac:dyDescent="0.3">
      <c r="A20" s="20" t="s">
        <v>40</v>
      </c>
      <c r="B20" s="20"/>
      <c r="C20" s="20"/>
      <c r="D20" s="20"/>
      <c r="E20" s="19"/>
      <c r="F20" s="19"/>
    </row>
    <row r="21" spans="1:6" ht="15.6" x14ac:dyDescent="0.3">
      <c r="A21" s="82" t="s">
        <v>41</v>
      </c>
      <c r="B21" s="82"/>
      <c r="C21" s="82"/>
      <c r="D21" s="82"/>
      <c r="E21" s="82"/>
      <c r="F21" s="82"/>
    </row>
    <row r="22" spans="1:6" ht="15.6" x14ac:dyDescent="0.3">
      <c r="A22" s="16" t="s">
        <v>49</v>
      </c>
      <c r="B22" s="14"/>
      <c r="C22" s="16"/>
      <c r="D22" s="16"/>
      <c r="E22" s="16"/>
      <c r="F22" s="16"/>
    </row>
    <row r="23" spans="1:6" x14ac:dyDescent="0.3">
      <c r="A23" s="67"/>
      <c r="B23" s="67"/>
      <c r="C23" s="67"/>
      <c r="D23" s="67"/>
      <c r="E23" s="67"/>
      <c r="F23" s="67"/>
    </row>
    <row r="24" spans="1:6" ht="3" customHeight="1" x14ac:dyDescent="0.3">
      <c r="A24" s="67"/>
      <c r="B24" s="67"/>
      <c r="C24" s="67"/>
      <c r="D24" s="67"/>
      <c r="E24" s="67"/>
      <c r="F24" s="67"/>
    </row>
    <row r="25" spans="1:6" ht="15.6" x14ac:dyDescent="0.3">
      <c r="A25" s="1"/>
      <c r="B25" s="1"/>
      <c r="C25" s="1"/>
      <c r="D25" s="1"/>
      <c r="E25" s="1"/>
      <c r="F25" s="1"/>
    </row>
    <row r="26" spans="1:6" ht="15.6" x14ac:dyDescent="0.3">
      <c r="A26" s="65" t="s">
        <v>42</v>
      </c>
      <c r="B26" s="65"/>
      <c r="C26" s="65"/>
      <c r="D26" s="65"/>
      <c r="E26" s="65"/>
      <c r="F26" s="3" t="s">
        <v>43</v>
      </c>
    </row>
    <row r="27" spans="1:6" x14ac:dyDescent="0.3">
      <c r="A27" s="12"/>
      <c r="B27" s="11"/>
    </row>
    <row r="28" spans="1:6" x14ac:dyDescent="0.3">
      <c r="A28" s="12"/>
    </row>
  </sheetData>
  <mergeCells count="10">
    <mergeCell ref="A26:E26"/>
    <mergeCell ref="A15:D15"/>
    <mergeCell ref="B5:F5"/>
    <mergeCell ref="A1:F1"/>
    <mergeCell ref="A3:F3"/>
    <mergeCell ref="A16:B16"/>
    <mergeCell ref="A19:F19"/>
    <mergeCell ref="A21:F21"/>
    <mergeCell ref="A23:F24"/>
    <mergeCell ref="A4:G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topLeftCell="A7" zoomScale="115" zoomScaleNormal="115" workbookViewId="0">
      <selection activeCell="F8" sqref="F8"/>
    </sheetView>
  </sheetViews>
  <sheetFormatPr defaultRowHeight="14.4" x14ac:dyDescent="0.3"/>
  <cols>
    <col min="1" max="1" width="7.33203125" customWidth="1"/>
    <col min="2" max="2" width="41.44140625" customWidth="1"/>
    <col min="3" max="3" width="11.6640625" customWidth="1"/>
    <col min="4" max="4" width="10.109375" customWidth="1"/>
    <col min="5" max="5" width="21.44140625" customWidth="1"/>
    <col min="6" max="6" width="16" customWidth="1"/>
  </cols>
  <sheetData>
    <row r="1" spans="1:6" ht="15.6" x14ac:dyDescent="0.3">
      <c r="A1" s="84" t="s">
        <v>17</v>
      </c>
      <c r="B1" s="84"/>
      <c r="C1" s="85"/>
      <c r="D1" s="85"/>
      <c r="E1" s="85"/>
      <c r="F1" s="85"/>
    </row>
    <row r="2" spans="1:6" ht="17.25" customHeight="1" x14ac:dyDescent="0.3">
      <c r="A2" s="65" t="s">
        <v>34</v>
      </c>
      <c r="B2" s="65"/>
      <c r="C2" s="65"/>
      <c r="D2" s="65"/>
      <c r="E2" s="65"/>
      <c r="F2" s="65"/>
    </row>
    <row r="3" spans="1:6" ht="46.8" customHeight="1" x14ac:dyDescent="0.3">
      <c r="A3" s="96" t="str">
        <f>+'протокол НМЦК'!A4:N4</f>
        <v>Выполнение работ в рамках капитального ремонта объекта капитального строительства "Устройство навесного вентилируемого фасада с утеплением стен и облицовкой сайдингом здания общежития ученического (лит.Д) КГБПОУ "Алейский технологический техникум"</v>
      </c>
      <c r="B3" s="96"/>
      <c r="C3" s="96"/>
      <c r="D3" s="96"/>
      <c r="E3" s="96"/>
      <c r="F3" s="96"/>
    </row>
    <row r="4" spans="1:6" x14ac:dyDescent="0.3">
      <c r="A4" s="22"/>
      <c r="B4" s="23"/>
      <c r="C4" s="23"/>
      <c r="D4" s="23"/>
      <c r="E4" s="23"/>
      <c r="F4" s="24"/>
    </row>
    <row r="5" spans="1:6" ht="15" customHeight="1" x14ac:dyDescent="0.3">
      <c r="A5" s="86" t="s">
        <v>18</v>
      </c>
      <c r="B5" s="87" t="s">
        <v>24</v>
      </c>
      <c r="C5" s="87" t="s">
        <v>19</v>
      </c>
      <c r="D5" s="88" t="s">
        <v>25</v>
      </c>
      <c r="E5" s="90" t="s">
        <v>26</v>
      </c>
      <c r="F5" s="90" t="s">
        <v>27</v>
      </c>
    </row>
    <row r="6" spans="1:6" x14ac:dyDescent="0.3">
      <c r="A6" s="86"/>
      <c r="B6" s="87"/>
      <c r="C6" s="87"/>
      <c r="D6" s="89"/>
      <c r="E6" s="90"/>
      <c r="F6" s="90"/>
    </row>
    <row r="7" spans="1:6" x14ac:dyDescent="0.3">
      <c r="A7" s="46">
        <v>1</v>
      </c>
      <c r="B7" s="47">
        <v>2</v>
      </c>
      <c r="C7" s="48">
        <v>3</v>
      </c>
      <c r="D7" s="46">
        <v>4</v>
      </c>
      <c r="E7" s="49">
        <v>5</v>
      </c>
      <c r="F7" s="49">
        <v>6</v>
      </c>
    </row>
    <row r="8" spans="1:6" ht="60" x14ac:dyDescent="0.3">
      <c r="A8" s="64">
        <v>1</v>
      </c>
      <c r="B8" s="47" t="s">
        <v>46</v>
      </c>
      <c r="C8" s="48" t="s">
        <v>20</v>
      </c>
      <c r="D8" s="46">
        <v>1</v>
      </c>
      <c r="E8" s="63">
        <v>4931960</v>
      </c>
      <c r="F8" s="63">
        <f>E8</f>
        <v>4931960</v>
      </c>
    </row>
    <row r="9" spans="1:6" ht="15.6" x14ac:dyDescent="0.3">
      <c r="A9" s="93" t="s">
        <v>28</v>
      </c>
      <c r="B9" s="93"/>
      <c r="C9" s="50"/>
      <c r="D9" s="50"/>
      <c r="E9" s="50"/>
      <c r="F9" s="51">
        <f>SUM(F8:F8)</f>
        <v>4931960</v>
      </c>
    </row>
    <row r="10" spans="1:6" ht="32.25" customHeight="1" x14ac:dyDescent="0.3">
      <c r="A10" s="93" t="s">
        <v>29</v>
      </c>
      <c r="B10" s="93"/>
      <c r="C10" s="50"/>
      <c r="D10" s="50"/>
      <c r="E10" s="50"/>
      <c r="F10" s="51">
        <f>+F9</f>
        <v>4931960</v>
      </c>
    </row>
    <row r="11" spans="1:6" ht="15.6" x14ac:dyDescent="0.3">
      <c r="A11" s="94" t="s">
        <v>11</v>
      </c>
      <c r="B11" s="94"/>
      <c r="C11" s="50"/>
      <c r="D11" s="50"/>
      <c r="E11" s="50"/>
      <c r="F11" s="52">
        <f>ROUND(F10*20%,2)</f>
        <v>986392</v>
      </c>
    </row>
    <row r="12" spans="1:6" ht="73.5" customHeight="1" x14ac:dyDescent="0.3">
      <c r="A12" s="95" t="s">
        <v>38</v>
      </c>
      <c r="B12" s="95"/>
      <c r="C12" s="50"/>
      <c r="D12" s="50"/>
      <c r="E12" s="50"/>
      <c r="F12" s="51">
        <f>SUM(F10:F11)</f>
        <v>5918352</v>
      </c>
    </row>
    <row r="13" spans="1:6" x14ac:dyDescent="0.3">
      <c r="A13" s="22"/>
      <c r="B13" s="23"/>
      <c r="C13" s="23"/>
      <c r="D13" s="23"/>
      <c r="E13" s="23"/>
      <c r="F13" s="53"/>
    </row>
    <row r="14" spans="1:6" ht="15.6" x14ac:dyDescent="0.3">
      <c r="A14" s="91" t="s">
        <v>30</v>
      </c>
      <c r="B14" s="91"/>
      <c r="C14" s="54"/>
      <c r="D14" s="54"/>
      <c r="E14" s="54"/>
      <c r="F14" s="55"/>
    </row>
    <row r="15" spans="1:6" ht="15.6" x14ac:dyDescent="0.3">
      <c r="A15" s="91" t="s">
        <v>42</v>
      </c>
      <c r="B15" s="91"/>
      <c r="C15" s="56"/>
      <c r="D15" s="54"/>
      <c r="E15" s="92" t="s">
        <v>43</v>
      </c>
      <c r="F15" s="92"/>
    </row>
    <row r="16" spans="1:6" x14ac:dyDescent="0.3">
      <c r="A16" s="22"/>
      <c r="B16" s="23"/>
      <c r="C16" s="23"/>
      <c r="D16" s="23"/>
      <c r="E16" s="23"/>
      <c r="F16" s="24"/>
    </row>
    <row r="17" spans="1:6" x14ac:dyDescent="0.3">
      <c r="A17" s="22"/>
      <c r="B17" s="23"/>
      <c r="C17" s="23"/>
      <c r="D17" s="23"/>
      <c r="E17" s="23"/>
      <c r="F17" s="24"/>
    </row>
    <row r="18" spans="1:6" x14ac:dyDescent="0.3">
      <c r="A18" s="22"/>
      <c r="B18" s="23"/>
      <c r="C18" s="23"/>
      <c r="D18" s="23"/>
      <c r="E18" s="23"/>
      <c r="F18" s="24"/>
    </row>
    <row r="19" spans="1:6" x14ac:dyDescent="0.3">
      <c r="A19" s="22"/>
      <c r="B19" s="23"/>
      <c r="C19" s="23"/>
      <c r="D19" s="23"/>
      <c r="E19" s="23"/>
      <c r="F19" s="24"/>
    </row>
    <row r="20" spans="1:6" x14ac:dyDescent="0.3">
      <c r="A20" s="22"/>
      <c r="B20" s="23"/>
      <c r="C20" s="23"/>
      <c r="D20" s="23"/>
      <c r="E20" s="23"/>
      <c r="F20" s="24"/>
    </row>
    <row r="21" spans="1:6" x14ac:dyDescent="0.3">
      <c r="A21" s="22"/>
      <c r="B21" s="23"/>
      <c r="C21" s="23"/>
      <c r="D21" s="23"/>
      <c r="E21" s="23"/>
      <c r="F21" s="24"/>
    </row>
    <row r="22" spans="1:6" x14ac:dyDescent="0.3">
      <c r="A22" s="22"/>
      <c r="B22" s="23"/>
      <c r="C22" s="23"/>
      <c r="D22" s="23"/>
      <c r="E22" s="23"/>
      <c r="F22" s="24"/>
    </row>
    <row r="23" spans="1:6" x14ac:dyDescent="0.3">
      <c r="A23" s="22"/>
      <c r="B23" s="23"/>
      <c r="C23" s="23"/>
      <c r="D23" s="23"/>
      <c r="E23" s="23"/>
      <c r="F23" s="24"/>
    </row>
    <row r="24" spans="1:6" x14ac:dyDescent="0.3">
      <c r="A24" s="22"/>
      <c r="B24" s="23"/>
      <c r="C24" s="23"/>
      <c r="D24" s="23"/>
      <c r="E24" s="23"/>
      <c r="F24" s="24"/>
    </row>
    <row r="25" spans="1:6" x14ac:dyDescent="0.3">
      <c r="A25" s="22"/>
      <c r="B25" s="23"/>
      <c r="C25" s="23"/>
      <c r="D25" s="23"/>
      <c r="E25" s="23"/>
      <c r="F25" s="24"/>
    </row>
    <row r="26" spans="1:6" x14ac:dyDescent="0.3">
      <c r="A26" s="22"/>
      <c r="B26" s="23"/>
      <c r="C26" s="23"/>
      <c r="D26" s="23"/>
      <c r="E26" s="23"/>
      <c r="F26" s="24"/>
    </row>
    <row r="27" spans="1:6" x14ac:dyDescent="0.3">
      <c r="A27" s="22"/>
      <c r="B27" s="23"/>
      <c r="C27" s="23"/>
      <c r="D27" s="23"/>
      <c r="E27" s="23"/>
      <c r="F27" s="24"/>
    </row>
    <row r="28" spans="1:6" x14ac:dyDescent="0.3">
      <c r="A28" s="22"/>
      <c r="B28" s="23"/>
      <c r="C28" s="23"/>
      <c r="D28" s="23"/>
      <c r="E28" s="23"/>
      <c r="F28" s="24"/>
    </row>
    <row r="29" spans="1:6" x14ac:dyDescent="0.3">
      <c r="A29" s="22"/>
      <c r="B29" s="23"/>
      <c r="C29" s="23"/>
      <c r="D29" s="23"/>
      <c r="E29" s="23"/>
      <c r="F29" s="24"/>
    </row>
    <row r="30" spans="1:6" x14ac:dyDescent="0.3">
      <c r="A30" s="22"/>
      <c r="B30" s="23"/>
      <c r="C30" s="23"/>
      <c r="D30" s="23"/>
      <c r="E30" s="23"/>
      <c r="F30" s="24"/>
    </row>
    <row r="31" spans="1:6" x14ac:dyDescent="0.3">
      <c r="A31" s="22"/>
      <c r="B31" s="23"/>
      <c r="C31" s="23"/>
      <c r="D31" s="23"/>
      <c r="E31" s="23"/>
      <c r="F31" s="24"/>
    </row>
    <row r="32" spans="1:6" x14ac:dyDescent="0.3">
      <c r="A32" s="22"/>
      <c r="B32" s="23"/>
      <c r="C32" s="23"/>
      <c r="D32" s="23"/>
      <c r="E32" s="23"/>
      <c r="F32" s="24"/>
    </row>
    <row r="33" spans="1:6" x14ac:dyDescent="0.3">
      <c r="A33" s="22"/>
      <c r="B33" s="23"/>
      <c r="C33" s="23"/>
      <c r="D33" s="23"/>
      <c r="E33" s="23"/>
      <c r="F33" s="24"/>
    </row>
    <row r="34" spans="1:6" x14ac:dyDescent="0.3">
      <c r="A34" s="22"/>
      <c r="B34" s="23"/>
      <c r="C34" s="23"/>
      <c r="D34" s="23"/>
      <c r="E34" s="23"/>
      <c r="F34" s="24"/>
    </row>
    <row r="35" spans="1:6" x14ac:dyDescent="0.3">
      <c r="A35" s="22"/>
      <c r="B35" s="23"/>
      <c r="C35" s="23"/>
      <c r="D35" s="23"/>
      <c r="E35" s="23"/>
      <c r="F35" s="24"/>
    </row>
    <row r="36" spans="1:6" x14ac:dyDescent="0.3">
      <c r="A36" s="22"/>
      <c r="B36" s="23"/>
      <c r="C36" s="23"/>
      <c r="D36" s="23"/>
      <c r="E36" s="23"/>
      <c r="F36" s="24"/>
    </row>
    <row r="37" spans="1:6" x14ac:dyDescent="0.3">
      <c r="A37" s="22"/>
      <c r="B37" s="23"/>
      <c r="C37" s="23"/>
      <c r="D37" s="23"/>
      <c r="E37" s="23"/>
      <c r="F37" s="24"/>
    </row>
    <row r="38" spans="1:6" x14ac:dyDescent="0.3">
      <c r="A38" s="22"/>
      <c r="B38" s="23"/>
      <c r="C38" s="23"/>
      <c r="D38" s="23"/>
      <c r="E38" s="23"/>
      <c r="F38" s="24"/>
    </row>
    <row r="39" spans="1:6" x14ac:dyDescent="0.3">
      <c r="A39" s="22"/>
      <c r="B39" s="23"/>
      <c r="C39" s="23"/>
      <c r="D39" s="23"/>
      <c r="E39" s="23"/>
      <c r="F39" s="24"/>
    </row>
    <row r="40" spans="1:6" x14ac:dyDescent="0.3">
      <c r="A40" s="22"/>
      <c r="B40" s="23"/>
      <c r="C40" s="23"/>
      <c r="D40" s="23"/>
      <c r="E40" s="23"/>
      <c r="F40" s="24"/>
    </row>
    <row r="41" spans="1:6" x14ac:dyDescent="0.3">
      <c r="A41" s="22"/>
      <c r="B41" s="23"/>
      <c r="C41" s="23"/>
      <c r="D41" s="23"/>
      <c r="E41" s="23"/>
      <c r="F41" s="24"/>
    </row>
    <row r="42" spans="1:6" x14ac:dyDescent="0.3">
      <c r="A42" s="22"/>
      <c r="B42" s="23"/>
      <c r="C42" s="23"/>
      <c r="D42" s="23"/>
      <c r="E42" s="23"/>
      <c r="F42" s="24"/>
    </row>
    <row r="43" spans="1:6" x14ac:dyDescent="0.3">
      <c r="A43" s="22"/>
      <c r="B43" s="23"/>
      <c r="C43" s="23"/>
      <c r="D43" s="23"/>
      <c r="E43" s="23"/>
      <c r="F43" s="24"/>
    </row>
    <row r="44" spans="1:6" x14ac:dyDescent="0.3">
      <c r="A44" s="22"/>
      <c r="B44" s="23"/>
      <c r="C44" s="23"/>
      <c r="D44" s="23"/>
      <c r="E44" s="23"/>
      <c r="F44" s="24"/>
    </row>
    <row r="45" spans="1:6" x14ac:dyDescent="0.3">
      <c r="A45" s="22"/>
      <c r="B45" s="23"/>
      <c r="C45" s="23"/>
      <c r="D45" s="23"/>
      <c r="E45" s="23"/>
      <c r="F45" s="24"/>
    </row>
    <row r="46" spans="1:6" x14ac:dyDescent="0.3">
      <c r="A46" s="22"/>
      <c r="B46" s="23"/>
      <c r="C46" s="23"/>
      <c r="D46" s="23"/>
      <c r="E46" s="23"/>
      <c r="F46" s="24"/>
    </row>
    <row r="47" spans="1:6" x14ac:dyDescent="0.3">
      <c r="A47" s="22"/>
      <c r="B47" s="23"/>
      <c r="C47" s="23"/>
      <c r="D47" s="23"/>
      <c r="E47" s="23"/>
      <c r="F47" s="24"/>
    </row>
    <row r="48" spans="1:6" x14ac:dyDescent="0.3">
      <c r="A48" s="22"/>
      <c r="B48" s="23"/>
      <c r="C48" s="23"/>
      <c r="D48" s="23"/>
      <c r="E48" s="23"/>
      <c r="F48" s="24"/>
    </row>
    <row r="49" spans="1:6" x14ac:dyDescent="0.3">
      <c r="A49" s="22"/>
      <c r="B49" s="23"/>
      <c r="C49" s="23"/>
      <c r="D49" s="23"/>
      <c r="E49" s="23"/>
      <c r="F49" s="24"/>
    </row>
    <row r="50" spans="1:6" x14ac:dyDescent="0.3">
      <c r="A50" s="22"/>
      <c r="B50" s="23"/>
      <c r="C50" s="23"/>
      <c r="D50" s="23"/>
      <c r="E50" s="23"/>
      <c r="F50" s="24"/>
    </row>
    <row r="51" spans="1:6" x14ac:dyDescent="0.3">
      <c r="A51" s="22"/>
      <c r="B51" s="23"/>
      <c r="C51" s="23"/>
      <c r="D51" s="23"/>
      <c r="E51" s="23"/>
      <c r="F51" s="24"/>
    </row>
    <row r="52" spans="1:6" x14ac:dyDescent="0.3">
      <c r="A52" s="22"/>
      <c r="B52" s="23"/>
      <c r="C52" s="23"/>
      <c r="D52" s="23"/>
      <c r="E52" s="23"/>
      <c r="F52" s="24"/>
    </row>
    <row r="53" spans="1:6" x14ac:dyDescent="0.3">
      <c r="A53" s="22"/>
      <c r="B53" s="23"/>
      <c r="C53" s="23"/>
      <c r="D53" s="23"/>
      <c r="E53" s="23"/>
      <c r="F53" s="24"/>
    </row>
    <row r="54" spans="1:6" x14ac:dyDescent="0.3">
      <c r="A54" s="22"/>
      <c r="B54" s="23"/>
      <c r="C54" s="23"/>
      <c r="D54" s="23"/>
      <c r="E54" s="23"/>
      <c r="F54" s="24"/>
    </row>
    <row r="55" spans="1:6" x14ac:dyDescent="0.3">
      <c r="A55" s="22"/>
      <c r="B55" s="23"/>
      <c r="C55" s="23"/>
      <c r="D55" s="23"/>
      <c r="E55" s="23"/>
      <c r="F55" s="24"/>
    </row>
    <row r="56" spans="1:6" x14ac:dyDescent="0.3">
      <c r="A56" s="22"/>
      <c r="B56" s="23"/>
      <c r="C56" s="23"/>
      <c r="D56" s="23"/>
      <c r="E56" s="23"/>
      <c r="F56" s="24"/>
    </row>
    <row r="57" spans="1:6" x14ac:dyDescent="0.3">
      <c r="A57" s="22"/>
      <c r="B57" s="23"/>
      <c r="C57" s="23"/>
      <c r="D57" s="23"/>
      <c r="E57" s="23"/>
      <c r="F57" s="24"/>
    </row>
    <row r="58" spans="1:6" x14ac:dyDescent="0.3">
      <c r="A58" s="22"/>
      <c r="B58" s="23"/>
      <c r="C58" s="23"/>
      <c r="D58" s="23"/>
      <c r="E58" s="23"/>
      <c r="F58" s="24"/>
    </row>
    <row r="59" spans="1:6" x14ac:dyDescent="0.3">
      <c r="A59" s="22"/>
      <c r="B59" s="23"/>
      <c r="C59" s="23"/>
      <c r="D59" s="23"/>
      <c r="E59" s="23"/>
      <c r="F59" s="24"/>
    </row>
    <row r="60" spans="1:6" x14ac:dyDescent="0.3">
      <c r="A60" s="22"/>
      <c r="B60" s="23"/>
      <c r="C60" s="23"/>
      <c r="D60" s="23"/>
      <c r="E60" s="23"/>
      <c r="F60" s="24"/>
    </row>
    <row r="61" spans="1:6" x14ac:dyDescent="0.3">
      <c r="A61" s="22"/>
      <c r="B61" s="23"/>
      <c r="C61" s="23"/>
      <c r="D61" s="23"/>
      <c r="E61" s="23"/>
      <c r="F61" s="24"/>
    </row>
  </sheetData>
  <mergeCells count="16">
    <mergeCell ref="A15:B15"/>
    <mergeCell ref="E15:F15"/>
    <mergeCell ref="A2:F2"/>
    <mergeCell ref="A9:B9"/>
    <mergeCell ref="A10:B10"/>
    <mergeCell ref="A11:B11"/>
    <mergeCell ref="A12:B12"/>
    <mergeCell ref="A14:B14"/>
    <mergeCell ref="A3:F3"/>
    <mergeCell ref="A1:F1"/>
    <mergeCell ref="A5:A6"/>
    <mergeCell ref="B5:B6"/>
    <mergeCell ref="C5:C6"/>
    <mergeCell ref="D5:D6"/>
    <mergeCell ref="F5:F6"/>
    <mergeCell ref="E5:E6"/>
  </mergeCells>
  <phoneticPr fontId="12" type="noConversion"/>
  <pageMargins left="0.23622047244094491" right="0.23622047244094491" top="0.15748031496062992" bottom="0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0"/>
  <sheetViews>
    <sheetView showGridLines="0" zoomScale="85" zoomScaleNormal="75" zoomScaleSheetLayoutView="100" workbookViewId="0">
      <selection activeCell="B6" sqref="B6"/>
    </sheetView>
  </sheetViews>
  <sheetFormatPr defaultColWidth="9.109375" defaultRowHeight="12" x14ac:dyDescent="0.25"/>
  <cols>
    <col min="1" max="1" width="6.33203125" style="26" customWidth="1"/>
    <col min="2" max="2" width="69.88671875" style="26" customWidth="1"/>
    <col min="3" max="3" width="53.109375" style="26" customWidth="1"/>
    <col min="4" max="4" width="11.6640625" style="26" customWidth="1"/>
    <col min="5" max="5" width="15" style="26" customWidth="1"/>
    <col min="6" max="16384" width="9.109375" style="26"/>
  </cols>
  <sheetData>
    <row r="1" spans="1:5" s="25" customFormat="1" ht="54" customHeight="1" x14ac:dyDescent="0.25">
      <c r="A1" s="98" t="s">
        <v>35</v>
      </c>
      <c r="B1" s="98"/>
      <c r="C1" s="98"/>
      <c r="D1" s="98"/>
      <c r="E1" s="98"/>
    </row>
    <row r="2" spans="1:5" s="25" customFormat="1" ht="25.5" customHeight="1" x14ac:dyDescent="0.25">
      <c r="A2" s="65" t="s">
        <v>34</v>
      </c>
      <c r="B2" s="65"/>
      <c r="C2" s="65"/>
      <c r="D2" s="65"/>
      <c r="E2" s="65"/>
    </row>
    <row r="3" spans="1:5" s="25" customFormat="1" ht="48.75" customHeight="1" x14ac:dyDescent="0.25">
      <c r="A3" s="99" t="str">
        <f>+'протокол НМЦК'!A4:N4</f>
        <v>Выполнение работ в рамках капитального ремонта объекта капитального строительства "Устройство навесного вентилируемого фасада с утеплением стен и облицовкой сайдингом здания общежития ученического (лит.Д) КГБПОУ "Алейский технологический техникум"</v>
      </c>
      <c r="B3" s="99"/>
      <c r="C3" s="99"/>
      <c r="D3" s="99"/>
      <c r="E3" s="99"/>
    </row>
    <row r="4" spans="1:5" s="25" customFormat="1" ht="13.5" customHeight="1" x14ac:dyDescent="0.25">
      <c r="A4" s="61"/>
      <c r="B4" s="61"/>
      <c r="C4" s="61"/>
      <c r="D4" s="61"/>
      <c r="E4" s="61"/>
    </row>
    <row r="5" spans="1:5" ht="63.75" customHeight="1" x14ac:dyDescent="0.25">
      <c r="A5" s="57" t="s">
        <v>31</v>
      </c>
      <c r="B5" s="57" t="s">
        <v>32</v>
      </c>
      <c r="C5" s="57" t="s">
        <v>24</v>
      </c>
      <c r="D5" s="57" t="s">
        <v>19</v>
      </c>
      <c r="E5" s="57" t="s">
        <v>33</v>
      </c>
    </row>
    <row r="6" spans="1:5" ht="98.4" customHeight="1" x14ac:dyDescent="0.25">
      <c r="A6" s="62">
        <v>1</v>
      </c>
      <c r="B6" s="62" t="s">
        <v>45</v>
      </c>
      <c r="C6" s="62" t="s">
        <v>46</v>
      </c>
      <c r="D6" s="62" t="s">
        <v>20</v>
      </c>
      <c r="E6" s="62">
        <v>1</v>
      </c>
    </row>
    <row r="7" spans="1:5" ht="15.6" x14ac:dyDescent="0.25">
      <c r="A7" s="22"/>
      <c r="B7" s="22"/>
      <c r="C7" s="58"/>
      <c r="D7" s="23"/>
      <c r="E7" s="23"/>
    </row>
    <row r="8" spans="1:5" ht="15.6" x14ac:dyDescent="0.25">
      <c r="A8" s="59" t="s">
        <v>30</v>
      </c>
      <c r="B8" s="58"/>
      <c r="C8" s="58"/>
      <c r="D8" s="23"/>
      <c r="E8" s="23"/>
    </row>
    <row r="9" spans="1:5" ht="15.6" x14ac:dyDescent="0.3">
      <c r="A9" s="59" t="s">
        <v>42</v>
      </c>
      <c r="B9" s="58"/>
      <c r="C9" s="58"/>
      <c r="D9" s="97" t="s">
        <v>43</v>
      </c>
      <c r="E9" s="97"/>
    </row>
    <row r="10" spans="1:5" ht="15.6" x14ac:dyDescent="0.3">
      <c r="A10" s="60"/>
      <c r="B10" s="60"/>
      <c r="C10" s="23"/>
      <c r="D10"/>
      <c r="E10"/>
    </row>
  </sheetData>
  <mergeCells count="4">
    <mergeCell ref="D9:E9"/>
    <mergeCell ref="A1:E1"/>
    <mergeCell ref="A3:E3"/>
    <mergeCell ref="A2:E2"/>
  </mergeCells>
  <phoneticPr fontId="15" type="noConversion"/>
  <pageMargins left="0.78740157480314965" right="0.39370078740157483" top="0" bottom="0" header="0.23622047244094491" footer="0.23622047244094491"/>
  <pageSetup paperSize="9" scale="57" fitToHeight="3000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протокол НМЦК</vt:lpstr>
      <vt:lpstr>расчет НМЦК</vt:lpstr>
      <vt:lpstr>Смета контракта</vt:lpstr>
      <vt:lpstr>Ведомость объемов</vt:lpstr>
      <vt:lpstr>'Ведомость объемов'!Print_Area</vt:lpstr>
      <vt:lpstr>'расчет НМЦК'!Область_печати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FUNTIKOVDV</dc:creator>
  <cp:lastModifiedBy>User</cp:lastModifiedBy>
  <cp:lastPrinted>2025-07-25T08:00:57Z</cp:lastPrinted>
  <dcterms:created xsi:type="dcterms:W3CDTF">2020-02-17T07:30:14Z</dcterms:created>
  <dcterms:modified xsi:type="dcterms:W3CDTF">2025-08-07T08:28:41Z</dcterms:modified>
</cp:coreProperties>
</file>