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ЭФ\Госзакупки\Закупки\1 2025\МУП\3Уголь 3БР\Размещение\"/>
    </mc:Choice>
  </mc:AlternateContent>
  <xr:revisionPtr revIDLastSave="0" documentId="13_ncr:1_{B41EA6A6-1A89-442F-93E5-54C201842317}" xr6:coauthVersionLast="45" xr6:coauthVersionMax="45" xr10:uidLastSave="{00000000-0000-0000-0000-000000000000}"/>
  <bookViews>
    <workbookView xWindow="14160" yWindow="0" windowWidth="14610" windowHeight="15600" xr2:uid="{00000000-000D-0000-FFFF-FFFF00000000}"/>
  </bookViews>
  <sheets>
    <sheet name="Обоснование НМЦК" sheetId="4" r:id="rId1"/>
  </sheets>
  <calcPr calcId="191029"/>
</workbook>
</file>

<file path=xl/calcChain.xml><?xml version="1.0" encoding="utf-8"?>
<calcChain xmlns="http://schemas.openxmlformats.org/spreadsheetml/2006/main">
  <c r="H7" i="4" l="1"/>
  <c r="K7" i="4" l="1"/>
  <c r="K8" i="4" s="1"/>
  <c r="I7" i="4"/>
  <c r="J7" i="4" s="1"/>
  <c r="L7" i="4" l="1"/>
  <c r="M7" i="4" s="1"/>
</calcChain>
</file>

<file path=xl/sharedStrings.xml><?xml version="1.0" encoding="utf-8"?>
<sst xmlns="http://schemas.openxmlformats.org/spreadsheetml/2006/main" count="23" uniqueCount="23">
  <si>
    <t>№</t>
  </si>
  <si>
    <t>Ед. изм</t>
  </si>
  <si>
    <t>Наименование предмета контракта</t>
  </si>
  <si>
    <t>Кол-во</t>
  </si>
  <si>
    <t>Среднее квадратичное отклонение</t>
  </si>
  <si>
    <r>
      <t xml:space="preserve">коэффициент вариации цен V (%)           </t>
    </r>
    <r>
      <rPr>
        <i/>
        <sz val="10"/>
        <color indexed="8"/>
        <rFont val="Times New Roman"/>
        <family val="1"/>
        <charset val="204"/>
      </rPr>
      <t xml:space="preserve">         (не должен превышать 33%)</t>
    </r>
  </si>
  <si>
    <t xml:space="preserve">Средняя арифметическая цена за единицу     &lt;ц&gt; </t>
  </si>
  <si>
    <t>НМЦК, определенная методом сопоставимых рыночных цен (анализа рынка)*</t>
  </si>
  <si>
    <t>Цена за единицу изм. (руб.)</t>
  </si>
  <si>
    <t>Однородность совокупности значений выявленных цен, используемых в расчете НМЦК**</t>
  </si>
  <si>
    <t>Источник информации о цене (руб./ед.изм.)</t>
  </si>
  <si>
    <r>
      <rPr>
        <b/>
        <sz val="10"/>
        <color indexed="8"/>
        <rFont val="Times New Roman"/>
        <family val="1"/>
        <charset val="204"/>
      </rPr>
      <t>Расчет НМЦК по формуле</t>
    </r>
    <r>
      <rPr>
        <sz val="10"/>
        <color indexed="8"/>
        <rFont val="Times New Roman"/>
        <family val="1"/>
        <charset val="204"/>
      </rPr>
      <t xml:space="preserve">                             v - количество (объем) закупаемого товара (работы, услуги);
n - количество значений, используемых в расчете;
i - номер источника ценовой информации;
     - цена единицы</t>
    </r>
  </si>
  <si>
    <t>Итого</t>
  </si>
  <si>
    <t>Цена за единицу изм. с округлением (вниз) до сотых (руб.)</t>
  </si>
  <si>
    <r>
      <rPr>
        <b/>
        <sz val="11"/>
        <color indexed="8"/>
        <rFont val="Times New Roman"/>
        <family val="1"/>
        <charset val="204"/>
      </rPr>
      <t xml:space="preserve">
Обоснование начальной (максимальной) цены контракта методом сопоставимых рыночных цен (анализ рынка)</t>
    </r>
    <r>
      <rPr>
        <sz val="11"/>
        <color indexed="8"/>
        <rFont val="Times New Roman"/>
        <family val="1"/>
        <charset val="204"/>
      </rPr>
      <t xml:space="preserve">
При расчете цены контракта использованы методические рекомендации по применению методов определения цены контракта, заключаемого с поставщиком (подрядчиком, исполнителем), утвержденные приказом Министерства экономического развития РФ от 02.10.2013 г. № 567 (далее – Рекомендации).
При расчете цены контракта применен метод сопоставимых рыночных цен (анализа рынка), который в соответствии с ч.6 ст.22 Закона № 44-ФЗ и п. 3.2 Рекомендаций является приоритетным для определения и обоснования начальной (максимальной) цены контракта (далее – НМЦК).
В соответствии с п. 3.19 Рекомендаций, в целях определения НМЦК методом сопоставимых рыночных цен (анализа рынка) рекомендуется использовать не менее трех цен товара, работы, услуги, предлагаемых различными поставщиками (подрядчиками, исполнителями).
</t>
    </r>
  </si>
  <si>
    <t xml:space="preserve">Коммерческое предложение №1 
</t>
  </si>
  <si>
    <t xml:space="preserve">Коммерческое предложение  №2 
</t>
  </si>
  <si>
    <t xml:space="preserve">Коммерческое предложение  №3 </t>
  </si>
  <si>
    <t xml:space="preserve">Приложение № 1 </t>
  </si>
  <si>
    <t>тонна</t>
  </si>
  <si>
    <t>Контрактный управляющий                                                 Д.В. Макеев</t>
  </si>
  <si>
    <t>Начальная максимальная цена контракта 10000000,00 руб. (закупка без определенного объёма)</t>
  </si>
  <si>
    <t>Уголь 3БР 0-300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</si>
</sst>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/>
    <xf numFmtId="0" fontId="7" fillId="2" borderId="1" xfId="0" applyFont="1" applyFill="1" applyBorder="1"/>
    <xf numFmtId="3" fontId="7" fillId="2" borderId="1" xfId="0" applyNumberFormat="1" applyFont="1" applyFill="1" applyBorder="1" applyAlignment="1">
      <alignment horizontal="left" vertical="center" wrapText="1"/>
    </xf>
    <xf numFmtId="4" fontId="7" fillId="0" borderId="0" xfId="0" applyNumberFormat="1" applyFont="1"/>
    <xf numFmtId="2" fontId="7" fillId="0" borderId="0" xfId="0" applyNumberFormat="1" applyFont="1"/>
    <xf numFmtId="2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/>
    <xf numFmtId="0" fontId="0" fillId="0" borderId="0" xfId="0" applyAlignment="1"/>
    <xf numFmtId="0" fontId="5" fillId="0" borderId="0" xfId="0" applyFont="1" applyAlignment="1">
      <alignment wrapText="1"/>
    </xf>
    <xf numFmtId="0" fontId="9" fillId="0" borderId="0" xfId="0" applyFont="1" applyAlignment="1"/>
    <xf numFmtId="0" fontId="9" fillId="0" borderId="0" xfId="0" applyFont="1" applyAlignment="1">
      <alignment horizontal="justify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0" fillId="0" borderId="7" xfId="0" applyBorder="1"/>
    <xf numFmtId="0" fontId="0" fillId="0" borderId="8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7" fillId="0" borderId="3" xfId="0" applyFont="1" applyBorder="1" applyAlignment="1"/>
    <xf numFmtId="0" fontId="7" fillId="0" borderId="4" xfId="0" applyFont="1" applyBorder="1" applyAlignment="1"/>
    <xf numFmtId="0" fontId="7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304800</xdr:colOff>
      <xdr:row>4</xdr:row>
      <xdr:rowOff>1238250</xdr:rowOff>
    </xdr:from>
    <xdr:to>
      <xdr:col>8</xdr:col>
      <xdr:colOff>457200</xdr:colOff>
      <xdr:row>4</xdr:row>
      <xdr:rowOff>1466850</xdr:rowOff>
    </xdr:to>
    <xdr:pic>
      <xdr:nvPicPr>
        <xdr:cNvPr id="7198" name="Picture 6">
          <a:extLst>
            <a:ext uri="{FF2B5EF4-FFF2-40B4-BE49-F238E27FC236}">
              <a16:creationId xmlns:a16="http://schemas.microsoft.com/office/drawing/2014/main" id="{00000000-0008-0000-0000-00001E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38950" y="375285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304800</xdr:colOff>
      <xdr:row>4</xdr:row>
      <xdr:rowOff>1238250</xdr:rowOff>
    </xdr:from>
    <xdr:to>
      <xdr:col>8</xdr:col>
      <xdr:colOff>457200</xdr:colOff>
      <xdr:row>4</xdr:row>
      <xdr:rowOff>1466850</xdr:rowOff>
    </xdr:to>
    <xdr:pic>
      <xdr:nvPicPr>
        <xdr:cNvPr id="7199" name="Picture 6">
          <a:extLst>
            <a:ext uri="{FF2B5EF4-FFF2-40B4-BE49-F238E27FC236}">
              <a16:creationId xmlns:a16="http://schemas.microsoft.com/office/drawing/2014/main" id="{00000000-0008-0000-0000-00001F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38950" y="375285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19050</xdr:colOff>
      <xdr:row>4</xdr:row>
      <xdr:rowOff>952500</xdr:rowOff>
    </xdr:from>
    <xdr:to>
      <xdr:col>10</xdr:col>
      <xdr:colOff>0</xdr:colOff>
      <xdr:row>4</xdr:row>
      <xdr:rowOff>1304925</xdr:rowOff>
    </xdr:to>
    <xdr:pic>
      <xdr:nvPicPr>
        <xdr:cNvPr id="7200" name="Picture 1">
          <a:extLst>
            <a:ext uri="{FF2B5EF4-FFF2-40B4-BE49-F238E27FC236}">
              <a16:creationId xmlns:a16="http://schemas.microsoft.com/office/drawing/2014/main" id="{00000000-0008-0000-0000-000020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581900" y="3467100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19050</xdr:colOff>
      <xdr:row>4</xdr:row>
      <xdr:rowOff>923925</xdr:rowOff>
    </xdr:from>
    <xdr:to>
      <xdr:col>8</xdr:col>
      <xdr:colOff>1019175</xdr:colOff>
      <xdr:row>4</xdr:row>
      <xdr:rowOff>1362075</xdr:rowOff>
    </xdr:to>
    <xdr:pic>
      <xdr:nvPicPr>
        <xdr:cNvPr id="7201" name="Picture 2">
          <a:extLst>
            <a:ext uri="{FF2B5EF4-FFF2-40B4-BE49-F238E27FC236}">
              <a16:creationId xmlns:a16="http://schemas.microsoft.com/office/drawing/2014/main" id="{00000000-0008-0000-0000-00002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53200" y="3438525"/>
          <a:ext cx="10001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19050</xdr:colOff>
      <xdr:row>4</xdr:row>
      <xdr:rowOff>1600200</xdr:rowOff>
    </xdr:from>
    <xdr:to>
      <xdr:col>10</xdr:col>
      <xdr:colOff>1504950</xdr:colOff>
      <xdr:row>4</xdr:row>
      <xdr:rowOff>1962150</xdr:rowOff>
    </xdr:to>
    <xdr:pic>
      <xdr:nvPicPr>
        <xdr:cNvPr id="7202" name="Picture 5">
          <a:extLst>
            <a:ext uri="{FF2B5EF4-FFF2-40B4-BE49-F238E27FC236}">
              <a16:creationId xmlns:a16="http://schemas.microsoft.com/office/drawing/2014/main" id="{00000000-0008-0000-0000-000022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534400" y="4114800"/>
          <a:ext cx="14859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304800</xdr:colOff>
      <xdr:row>4</xdr:row>
      <xdr:rowOff>1238250</xdr:rowOff>
    </xdr:from>
    <xdr:to>
      <xdr:col>10</xdr:col>
      <xdr:colOff>457200</xdr:colOff>
      <xdr:row>4</xdr:row>
      <xdr:rowOff>1466850</xdr:rowOff>
    </xdr:to>
    <xdr:pic>
      <xdr:nvPicPr>
        <xdr:cNvPr id="7203" name="Picture 6">
          <a:extLst>
            <a:ext uri="{FF2B5EF4-FFF2-40B4-BE49-F238E27FC236}">
              <a16:creationId xmlns:a16="http://schemas.microsoft.com/office/drawing/2014/main" id="{00000000-0008-0000-0000-000023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820150" y="375285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4"/>
  <sheetViews>
    <sheetView tabSelected="1" workbookViewId="0">
      <selection activeCell="B7" sqref="B7"/>
    </sheetView>
  </sheetViews>
  <sheetFormatPr defaultRowHeight="12.75" x14ac:dyDescent="0.2"/>
  <cols>
    <col min="1" max="1" width="2.5703125" style="3" customWidth="1"/>
    <col min="2" max="2" width="24" style="3" customWidth="1"/>
    <col min="3" max="3" width="5.85546875" style="3" customWidth="1"/>
    <col min="4" max="4" width="6.85546875" style="3" customWidth="1"/>
    <col min="5" max="5" width="13.85546875" style="3" customWidth="1"/>
    <col min="6" max="6" width="14.7109375" style="3" customWidth="1"/>
    <col min="7" max="7" width="14.5703125" style="3" customWidth="1"/>
    <col min="8" max="8" width="15.5703125" style="3" customWidth="1"/>
    <col min="9" max="9" width="15.42578125" style="3" customWidth="1"/>
    <col min="10" max="10" width="14.28515625" style="3" customWidth="1"/>
    <col min="11" max="11" width="28" style="3" customWidth="1"/>
    <col min="12" max="12" width="11.42578125" style="3" customWidth="1"/>
    <col min="13" max="13" width="9.42578125" style="3" bestFit="1" customWidth="1"/>
    <col min="14" max="16384" width="9.140625" style="3"/>
  </cols>
  <sheetData>
    <row r="1" spans="1:28" ht="23.25" customHeight="1" x14ac:dyDescent="0.2">
      <c r="K1" s="29" t="s">
        <v>18</v>
      </c>
      <c r="L1" s="29"/>
    </row>
    <row r="2" spans="1:28" ht="123" customHeight="1" x14ac:dyDescent="0.25">
      <c r="A2" s="26" t="s">
        <v>14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30"/>
      <c r="O2" s="7"/>
      <c r="P2" s="7"/>
      <c r="Q2" s="7"/>
      <c r="R2" s="7"/>
      <c r="S2" s="7"/>
      <c r="T2" s="7"/>
      <c r="U2" s="7"/>
      <c r="V2" s="8"/>
      <c r="W2" s="8"/>
      <c r="X2" s="8"/>
      <c r="Y2" s="8"/>
      <c r="Z2" s="8"/>
      <c r="AA2" s="8"/>
      <c r="AB2" s="8"/>
    </row>
    <row r="3" spans="1:28" ht="12.75" customHeight="1" x14ac:dyDescent="0.2">
      <c r="A3" s="32"/>
      <c r="B3" s="32"/>
      <c r="C3" s="32"/>
      <c r="D3" s="32"/>
      <c r="E3" s="32"/>
      <c r="F3" s="32"/>
      <c r="G3" s="32"/>
      <c r="H3" s="32"/>
      <c r="I3" s="32"/>
      <c r="J3" s="32"/>
      <c r="K3" s="33"/>
      <c r="M3" s="31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</row>
    <row r="4" spans="1:28" ht="39" customHeight="1" x14ac:dyDescent="0.25">
      <c r="A4" s="36" t="s">
        <v>0</v>
      </c>
      <c r="B4" s="40" t="s">
        <v>2</v>
      </c>
      <c r="C4" s="40" t="s">
        <v>1</v>
      </c>
      <c r="D4" s="40" t="s">
        <v>3</v>
      </c>
      <c r="E4" s="34" t="s">
        <v>10</v>
      </c>
      <c r="F4" s="34"/>
      <c r="G4" s="34"/>
      <c r="H4" s="35" t="s">
        <v>9</v>
      </c>
      <c r="I4" s="35"/>
      <c r="J4" s="35"/>
      <c r="K4" s="37" t="s">
        <v>7</v>
      </c>
      <c r="L4" s="38"/>
      <c r="M4" s="39"/>
    </row>
    <row r="5" spans="1:28" ht="159" customHeight="1" x14ac:dyDescent="0.2">
      <c r="A5" s="36"/>
      <c r="B5" s="40"/>
      <c r="C5" s="40"/>
      <c r="D5" s="40"/>
      <c r="E5" s="4" t="s">
        <v>15</v>
      </c>
      <c r="F5" s="4" t="s">
        <v>16</v>
      </c>
      <c r="G5" s="9" t="s">
        <v>17</v>
      </c>
      <c r="H5" s="4" t="s">
        <v>6</v>
      </c>
      <c r="I5" s="4" t="s">
        <v>4</v>
      </c>
      <c r="J5" s="5" t="s">
        <v>5</v>
      </c>
      <c r="K5" s="1" t="s">
        <v>11</v>
      </c>
      <c r="L5" s="6" t="s">
        <v>8</v>
      </c>
      <c r="M5" s="6" t="s">
        <v>13</v>
      </c>
    </row>
    <row r="6" spans="1:28" s="2" customFormat="1" ht="18.75" customHeight="1" x14ac:dyDescent="0.2">
      <c r="A6" s="41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3"/>
    </row>
    <row r="7" spans="1:28" s="2" customFormat="1" ht="39.75" customHeight="1" x14ac:dyDescent="0.25">
      <c r="A7" s="20">
        <v>1</v>
      </c>
      <c r="B7" s="12" t="s">
        <v>22</v>
      </c>
      <c r="C7" s="13" t="s">
        <v>19</v>
      </c>
      <c r="D7" s="14">
        <v>1</v>
      </c>
      <c r="E7" s="23">
        <v>4690</v>
      </c>
      <c r="F7" s="23">
        <v>4640</v>
      </c>
      <c r="G7" s="23">
        <v>4180</v>
      </c>
      <c r="H7" s="15">
        <f>AVERAGE(E7:G7)</f>
        <v>4503.333333333333</v>
      </c>
      <c r="I7" s="13">
        <f>SQRT(((SUM((POWER(E7-H7,2)),(POWER(F7-H7,2)),(POWER(G7-H7,2)))/(COLUMNS(E7:G7)-1))))</f>
        <v>281.12867753634339</v>
      </c>
      <c r="J7" s="13">
        <f>I7/H7*100</f>
        <v>6.2426797380387136</v>
      </c>
      <c r="K7" s="16">
        <f>((E7+F7+G7)/3)*D7</f>
        <v>4503.333333333333</v>
      </c>
      <c r="L7" s="17">
        <f>K7/D7</f>
        <v>4503.333333333333</v>
      </c>
      <c r="M7" s="11">
        <f>ROUND(L7,2)</f>
        <v>4503.33</v>
      </c>
    </row>
    <row r="8" spans="1:28" x14ac:dyDescent="0.2">
      <c r="A8" s="44" t="s">
        <v>12</v>
      </c>
      <c r="B8" s="44"/>
      <c r="C8" s="44"/>
      <c r="D8" s="44"/>
      <c r="E8" s="44"/>
      <c r="F8" s="44"/>
      <c r="G8" s="44"/>
      <c r="H8" s="44"/>
      <c r="I8" s="44"/>
      <c r="J8" s="44"/>
      <c r="K8" s="18">
        <f>K7</f>
        <v>4503.333333333333</v>
      </c>
      <c r="L8" s="19"/>
      <c r="M8" s="10"/>
    </row>
    <row r="10" spans="1:28" x14ac:dyDescent="0.2">
      <c r="A10" s="24" t="s">
        <v>21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</row>
    <row r="11" spans="1:28" ht="33" customHeight="1" x14ac:dyDescent="0.25">
      <c r="B11" s="28" t="s">
        <v>20</v>
      </c>
      <c r="C11" s="25"/>
      <c r="D11" s="25"/>
      <c r="E11" s="25"/>
      <c r="F11" s="25"/>
      <c r="G11" s="25"/>
      <c r="H11" s="25"/>
      <c r="I11" s="25"/>
      <c r="J11" s="25"/>
      <c r="K11" s="25"/>
    </row>
    <row r="12" spans="1:28" ht="28.5" customHeight="1" x14ac:dyDescent="0.25">
      <c r="B12" s="8"/>
      <c r="C12" s="24"/>
      <c r="D12" s="25"/>
    </row>
    <row r="13" spans="1:28" x14ac:dyDescent="0.2">
      <c r="I13" s="21"/>
    </row>
    <row r="14" spans="1:28" x14ac:dyDescent="0.2">
      <c r="J14" s="22"/>
    </row>
  </sheetData>
  <mergeCells count="16">
    <mergeCell ref="C12:D12"/>
    <mergeCell ref="A2:L2"/>
    <mergeCell ref="B11:K11"/>
    <mergeCell ref="K1:L1"/>
    <mergeCell ref="M2:M3"/>
    <mergeCell ref="A3:K3"/>
    <mergeCell ref="E4:G4"/>
    <mergeCell ref="H4:J4"/>
    <mergeCell ref="A4:A5"/>
    <mergeCell ref="K4:M4"/>
    <mergeCell ref="B4:B5"/>
    <mergeCell ref="C4:C5"/>
    <mergeCell ref="A6:M6"/>
    <mergeCell ref="D4:D5"/>
    <mergeCell ref="A10:N10"/>
    <mergeCell ref="A8:J8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Обоснование НМЦК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SaVa</dc:creator>
  <cp:lastModifiedBy>User</cp:lastModifiedBy>
  <cp:lastPrinted>2014-03-13T12:41:03Z</cp:lastPrinted>
  <dcterms:created xsi:type="dcterms:W3CDTF">2014-01-15T18:15:09Z</dcterms:created>
  <dcterms:modified xsi:type="dcterms:W3CDTF">2025-08-13T09:23:47Z</dcterms:modified>
</cp:coreProperties>
</file>