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520" tabRatio="593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Лист1!$A$1:$ID$28</definedName>
  </definedNames>
  <calcPr calcId="145621"/>
</workbook>
</file>

<file path=xl/calcChain.xml><?xml version="1.0" encoding="utf-8"?>
<calcChain xmlns="http://schemas.openxmlformats.org/spreadsheetml/2006/main">
  <c r="GP23" i="1" l="1"/>
  <c r="DE23" i="1"/>
  <c r="FL23" i="1"/>
  <c r="BZ23" i="1"/>
  <c r="AU23" i="1"/>
  <c r="Q23" i="1"/>
  <c r="F23" i="1"/>
  <c r="IE23" i="1" l="1"/>
  <c r="F24" i="1" l="1"/>
  <c r="Q24" i="1" s="1"/>
  <c r="C22" i="1" l="1"/>
  <c r="AU24" i="1" l="1"/>
  <c r="BZ24" i="1" s="1"/>
  <c r="DE24" i="1" s="1"/>
  <c r="EG24" i="1" s="1"/>
  <c r="FL24" i="1" s="1"/>
  <c r="GP24" i="1" s="1"/>
</calcChain>
</file>

<file path=xl/sharedStrings.xml><?xml version="1.0" encoding="utf-8"?>
<sst xmlns="http://schemas.openxmlformats.org/spreadsheetml/2006/main" count="85" uniqueCount="67">
  <si>
    <t>Наименование работ</t>
  </si>
  <si>
    <t>Дата начала работ</t>
  </si>
  <si>
    <t>Дата окончания работ</t>
  </si>
  <si>
    <t>№ п/п</t>
  </si>
  <si>
    <t xml:space="preserve">Устройство временных технологических дорог </t>
  </si>
  <si>
    <t>Основной период</t>
  </si>
  <si>
    <t>ИТОГО:</t>
  </si>
  <si>
    <t>Итого: план освоения помесячно</t>
  </si>
  <si>
    <t>Итого: план освоения с нарастающим итогом</t>
  </si>
  <si>
    <t>Ноябрь</t>
  </si>
  <si>
    <t>Декабрь</t>
  </si>
  <si>
    <t>Январь</t>
  </si>
  <si>
    <t>Февраль</t>
  </si>
  <si>
    <t>Март</t>
  </si>
  <si>
    <t>2.2</t>
  </si>
  <si>
    <t>2.3</t>
  </si>
  <si>
    <t>2.4</t>
  </si>
  <si>
    <t>Апрель</t>
  </si>
  <si>
    <t>Май</t>
  </si>
  <si>
    <t>Июнь</t>
  </si>
  <si>
    <t>Прочие (непредвиденные расходы)</t>
  </si>
  <si>
    <t>4</t>
  </si>
  <si>
    <t>5</t>
  </si>
  <si>
    <t>Кресла.</t>
  </si>
  <si>
    <t>Оборудование КД закрываемое по месяцам (для информации)</t>
  </si>
  <si>
    <t>2020г.</t>
  </si>
  <si>
    <t xml:space="preserve">Подготовка объекта к сдаче и вводу в эксплуатацию </t>
  </si>
  <si>
    <r>
      <rPr>
        <b/>
        <sz val="11"/>
        <color theme="1"/>
        <rFont val="Calibri"/>
        <family val="2"/>
        <charset val="204"/>
      </rPr>
      <t>Заказчик:
Государственное областное казенное учреждение 
«Управление капитального строительства Мурманской области» (ГОКУ «УКС»)</t>
    </r>
    <r>
      <rPr>
        <sz val="11"/>
        <color theme="1"/>
        <rFont val="Calibri"/>
        <family val="2"/>
        <charset val="204"/>
      </rPr>
      <t xml:space="preserve">
Начальник учреждения
_______________________ Вабищевич И.А.
 «_____»____________________2019г.
</t>
    </r>
  </si>
  <si>
    <r>
      <rPr>
        <b/>
        <sz val="11"/>
        <color theme="1"/>
        <rFont val="Calibri"/>
        <family val="2"/>
        <charset val="204"/>
      </rPr>
      <t xml:space="preserve">Подрядчик:
ООО "СНОУПРОМ"
</t>
    </r>
    <r>
      <rPr>
        <sz val="11"/>
        <color theme="1"/>
        <rFont val="Calibri"/>
        <family val="2"/>
        <charset val="204"/>
      </rPr>
      <t xml:space="preserve">
Генеральный директор
_______________________ Ипатов Л.Л.
 «_____»____________________2019г.</t>
    </r>
  </si>
  <si>
    <t>Метал. приводной станции.</t>
  </si>
  <si>
    <t>Оголовок  опор 2шт;
Балансиры опор №7,8.</t>
  </si>
  <si>
    <t>Анкера опор 2шт;
Оборудование приводной станции.</t>
  </si>
  <si>
    <t>Анкера опор 2шт;
Анкера приводной станции;
Оголовок опор 2 шт;
Балансиры опор №5,6.</t>
  </si>
  <si>
    <t>Оголовок  опор 2 шт;
Балансиры опор №3,4;
Электрощитовое оборудование 50%.</t>
  </si>
  <si>
    <t>Канат;
Кабель управления;
Металл. обводной станции.
Электрощитовое об. 50%.</t>
  </si>
  <si>
    <t>Физический объем работ в стоимостном выражении</t>
  </si>
  <si>
    <t>Сроки исполнения вида работ</t>
  </si>
  <si>
    <t xml:space="preserve">Приложение № 2 
к государственному контракту
№____________от __________2020г. 
</t>
  </si>
  <si>
    <t>Снегогенераторы</t>
  </si>
  <si>
    <t>Сети электроснабжения</t>
  </si>
  <si>
    <t>Освещение горнолыжных трасс</t>
  </si>
  <si>
    <t>Сети водоснабжения</t>
  </si>
  <si>
    <t>Резервуар с градирней Cooltech 20B</t>
  </si>
  <si>
    <t>Насосная станция MR 100</t>
  </si>
  <si>
    <t>Автоматизация системы искусственного оснежения</t>
  </si>
  <si>
    <t>Благоустройство</t>
  </si>
  <si>
    <t>Пусконаладочные работы системы оснежения</t>
  </si>
  <si>
    <t>Подготовительные работы</t>
  </si>
  <si>
    <t>Устройство ограждения ст. площадки,  бытового городка и мест складирования, вырубка з/н, и пр.</t>
  </si>
  <si>
    <t>1.1</t>
  </si>
  <si>
    <t>1.2</t>
  </si>
  <si>
    <t>2</t>
  </si>
  <si>
    <t>3</t>
  </si>
  <si>
    <t>2.</t>
  </si>
  <si>
    <t>2.5</t>
  </si>
  <si>
    <t>2.6</t>
  </si>
  <si>
    <t>2.7</t>
  </si>
  <si>
    <t>2.8</t>
  </si>
  <si>
    <t>1-10</t>
  </si>
  <si>
    <t>11-20</t>
  </si>
  <si>
    <t>21-30</t>
  </si>
  <si>
    <t>21-31</t>
  </si>
  <si>
    <t>21-28</t>
  </si>
  <si>
    <t>Октябрь</t>
  </si>
  <si>
    <t>2021г.</t>
  </si>
  <si>
    <t>График выполнения строительно-монтажных работ 
по строительству объекта «Система искусственного оснежения для ГАУМО
«Кировская спортивная школа олимпийского резерва по горнолыжному спорту»</t>
  </si>
  <si>
    <t xml:space="preserve">В календарном графике также должно быть указано: этапы работ, которые, в свою очередь, должны быть разбиты на конструктивы по видам работ с указанием даты их начала и окончания, их стоимость по Контракту и количество чел./дней на каждый вид работ.
Также в графике должно быть отражено планируемое ежемесячное выполнение работ в тыс.руб., в соответствии со сроками и стоимостью работ по Контракту, и планируемое освоение нарастающим итогом.
- * начало работ
1. Подписание сторонами акта о соответствии состояния земельного участка (объекта капитального строительства, подлежащего реконструкции) условиям контракта – требование не установлено.
2. Передача подрядчику копии разрешения на строительство, реконструкцию объекта; копии решения собственника имущества о его сносе (при необходимости); копии разрешения на вырубку зеленых и лесных насаждений; копии технических условий и разрешений на временное присоединение объекта к сетям инженерно-технического обеспечения в соответствии с проектом организации строительства – требование не установлено;
3. Передача подрядчику копий документов, подтверждающих согласование производства отдельных работ, если необходимость такого согласования установлена законодательством Российской Федерации – требование не установлено;
4. Подключение объекта к сетям инженерно-технического обеспечения в соответствии с техническими условиями, предусмотренными рабочей документацией – требование не установлено 
5. Подписание акта о соответствии состояния земельного участка условиям контракта при завершении строительства, реконструкции объекта – требование не установлено.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</si>
</sst>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FF0000"/>
      <name val="Calibri"/>
      <family val="2"/>
      <charset val="204"/>
    </font>
    <font>
      <sz val="8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8"/>
      <color theme="0"/>
      <name val="Calibri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0" fillId="0" borderId="0" xfId="0" applyBorder="1"/>
    <xf numFmtId="0" fontId="4" fillId="0" borderId="0" xfId="0" applyFont="1" applyBorder="1"/>
    <xf numFmtId="0" fontId="0" fillId="0" borderId="0" xfId="0" applyFill="1" applyBorder="1"/>
    <xf numFmtId="0" fontId="0" fillId="0" borderId="0" xfId="0" applyFill="1"/>
    <xf numFmtId="164" fontId="2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9" fontId="6" fillId="0" borderId="0" xfId="0" applyNumberFormat="1" applyFont="1" applyAlignment="1">
      <alignment horizontal="left" textRotation="90"/>
    </xf>
    <xf numFmtId="0" fontId="6" fillId="0" borderId="0" xfId="0" applyFont="1" applyAlignment="1">
      <alignment horizontal="left" textRotation="90"/>
    </xf>
    <xf numFmtId="0" fontId="5" fillId="0" borderId="0" xfId="0" applyFont="1" applyBorder="1" applyAlignment="1">
      <alignment horizontal="left" textRotation="90"/>
    </xf>
    <xf numFmtId="0" fontId="5" fillId="0" borderId="0" xfId="0" applyFont="1" applyAlignment="1">
      <alignment horizontal="left" textRotation="90"/>
    </xf>
    <xf numFmtId="4" fontId="2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/>
    </xf>
    <xf numFmtId="0" fontId="0" fillId="0" borderId="0" xfId="0" applyFont="1" applyBorder="1"/>
    <xf numFmtId="0" fontId="7" fillId="0" borderId="0" xfId="0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vertical="center" wrapText="1"/>
    </xf>
    <xf numFmtId="49" fontId="9" fillId="0" borderId="16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" fontId="4" fillId="0" borderId="0" xfId="0" applyNumberFormat="1" applyFont="1" applyBorder="1"/>
    <xf numFmtId="49" fontId="2" fillId="0" borderId="12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left" textRotation="90" wrapText="1"/>
    </xf>
    <xf numFmtId="4" fontId="6" fillId="0" borderId="0" xfId="0" applyNumberFormat="1" applyFont="1" applyBorder="1" applyAlignment="1">
      <alignment horizontal="left" textRotation="90"/>
    </xf>
    <xf numFmtId="4" fontId="7" fillId="0" borderId="0" xfId="0" applyNumberFormat="1" applyFont="1" applyBorder="1" applyAlignment="1">
      <alignment horizontal="left" textRotation="90" wrapText="1"/>
    </xf>
    <xf numFmtId="4" fontId="7" fillId="0" borderId="0" xfId="0" applyNumberFormat="1" applyFont="1" applyBorder="1" applyAlignment="1">
      <alignment horizontal="left" textRotation="90"/>
    </xf>
    <xf numFmtId="0" fontId="4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49" fontId="4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4" fontId="4" fillId="0" borderId="9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9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J28"/>
  <sheetViews>
    <sheetView tabSelected="1" topLeftCell="B16" zoomScale="110" zoomScaleNormal="110" workbookViewId="0">
      <selection activeCell="B34" sqref="B34"/>
    </sheetView>
  </sheetViews>
  <sheetFormatPr defaultRowHeight="15" x14ac:dyDescent="0.25"/>
  <cols>
    <col min="1" max="1" width="3.7109375" style="3" customWidth="1"/>
    <col min="2" max="2" width="38.7109375" style="34" customWidth="1"/>
    <col min="3" max="3" width="10.42578125" style="5" customWidth="1"/>
    <col min="4" max="5" width="8.7109375" style="5" customWidth="1"/>
    <col min="6" max="16" width="0.7109375" style="2" customWidth="1"/>
    <col min="17" max="167" width="0.5703125" style="2" customWidth="1"/>
    <col min="168" max="238" width="0.5703125" style="1" customWidth="1"/>
    <col min="239" max="239" width="10.5703125" style="6" hidden="1" customWidth="1"/>
    <col min="240" max="244" width="9.140625" style="6"/>
  </cols>
  <sheetData>
    <row r="1" spans="1:244" ht="45" customHeight="1" x14ac:dyDescent="0.25">
      <c r="A1" s="87" t="s">
        <v>37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7"/>
      <c r="BV1" s="87"/>
      <c r="BW1" s="87"/>
      <c r="BX1" s="87"/>
      <c r="BY1" s="87"/>
      <c r="BZ1" s="87"/>
      <c r="CA1" s="87"/>
      <c r="CB1" s="87"/>
      <c r="CC1" s="87"/>
      <c r="CD1" s="87"/>
      <c r="CE1" s="87"/>
      <c r="CF1" s="87"/>
      <c r="CG1" s="87"/>
      <c r="CH1" s="87"/>
      <c r="CI1" s="87"/>
      <c r="CJ1" s="87"/>
      <c r="CK1" s="87"/>
      <c r="CL1" s="87"/>
      <c r="CM1" s="87"/>
      <c r="CN1" s="87"/>
      <c r="CO1" s="87"/>
      <c r="CP1" s="87"/>
      <c r="CQ1" s="87"/>
      <c r="CR1" s="87"/>
      <c r="CS1" s="87"/>
      <c r="CT1" s="87"/>
      <c r="CU1" s="87"/>
      <c r="CV1" s="87"/>
      <c r="CW1" s="87"/>
      <c r="CX1" s="87"/>
      <c r="CY1" s="87"/>
      <c r="CZ1" s="87"/>
      <c r="DA1" s="87"/>
      <c r="DB1" s="87"/>
      <c r="DC1" s="87"/>
      <c r="DD1" s="87"/>
      <c r="DE1" s="87"/>
      <c r="DF1" s="87"/>
      <c r="DG1" s="87"/>
      <c r="DH1" s="87"/>
      <c r="DI1" s="87"/>
      <c r="DJ1" s="87"/>
      <c r="DK1" s="87"/>
      <c r="DL1" s="87"/>
      <c r="DM1" s="87"/>
      <c r="DN1" s="87"/>
      <c r="DO1" s="87"/>
      <c r="DP1" s="87"/>
      <c r="DQ1" s="87"/>
      <c r="DR1" s="87"/>
      <c r="DS1" s="87"/>
      <c r="DT1" s="87"/>
      <c r="DU1" s="87"/>
      <c r="DV1" s="87"/>
      <c r="DW1" s="87"/>
      <c r="DX1" s="87"/>
      <c r="DY1" s="87"/>
      <c r="DZ1" s="87"/>
      <c r="EA1" s="87"/>
      <c r="EB1" s="87"/>
      <c r="EC1" s="87"/>
      <c r="ED1" s="87"/>
      <c r="EE1" s="87"/>
      <c r="EF1" s="87"/>
      <c r="EG1" s="87"/>
      <c r="EH1" s="87"/>
      <c r="EI1" s="87"/>
      <c r="EJ1" s="87"/>
      <c r="EK1" s="87"/>
      <c r="EL1" s="87"/>
      <c r="EM1" s="87"/>
      <c r="EN1" s="87"/>
      <c r="EO1" s="87"/>
      <c r="EP1" s="87"/>
      <c r="EQ1" s="87"/>
      <c r="ER1" s="87"/>
      <c r="ES1" s="87"/>
      <c r="ET1" s="87"/>
      <c r="EU1" s="87"/>
      <c r="EV1" s="87"/>
      <c r="EW1" s="87"/>
      <c r="EX1" s="87"/>
      <c r="EY1" s="87"/>
      <c r="EZ1" s="87"/>
      <c r="FA1" s="87"/>
      <c r="FB1" s="87"/>
      <c r="FC1" s="87"/>
      <c r="FD1" s="87"/>
      <c r="FE1" s="87"/>
      <c r="FF1" s="87"/>
      <c r="FG1" s="87"/>
      <c r="FH1" s="87"/>
      <c r="FI1" s="87"/>
      <c r="FJ1" s="87"/>
      <c r="FK1" s="87"/>
      <c r="FL1" s="87"/>
      <c r="FM1" s="87"/>
      <c r="FN1" s="87"/>
      <c r="FO1" s="87"/>
      <c r="FP1" s="87"/>
      <c r="FQ1" s="87"/>
      <c r="FR1" s="87"/>
      <c r="FS1" s="87"/>
      <c r="FT1" s="87"/>
      <c r="FU1" s="87"/>
      <c r="FV1" s="87"/>
      <c r="FW1" s="87"/>
      <c r="FX1" s="87"/>
      <c r="FY1" s="87"/>
      <c r="FZ1" s="87"/>
      <c r="GA1" s="87"/>
      <c r="GB1" s="87"/>
      <c r="GC1" s="87"/>
      <c r="GD1" s="87"/>
      <c r="GE1" s="87"/>
      <c r="GF1" s="87"/>
      <c r="GG1" s="87"/>
      <c r="GH1" s="87"/>
      <c r="GI1" s="87"/>
      <c r="GJ1" s="87"/>
      <c r="GK1" s="87"/>
      <c r="GL1" s="87"/>
      <c r="GM1" s="87"/>
      <c r="GN1" s="87"/>
      <c r="GO1" s="87"/>
      <c r="GP1" s="87"/>
      <c r="GQ1" s="87"/>
      <c r="GR1" s="87"/>
      <c r="GS1" s="87"/>
      <c r="GT1" s="87"/>
      <c r="GU1" s="87"/>
      <c r="GV1" s="87"/>
      <c r="GW1" s="87"/>
      <c r="GX1" s="87"/>
      <c r="GY1" s="87"/>
      <c r="GZ1" s="87"/>
      <c r="HA1" s="87"/>
      <c r="HB1" s="87"/>
      <c r="HC1" s="87"/>
      <c r="HD1" s="87"/>
      <c r="HE1" s="87"/>
      <c r="HF1" s="87"/>
      <c r="HG1" s="87"/>
      <c r="HH1" s="87"/>
      <c r="HI1" s="87"/>
      <c r="HJ1" s="87"/>
      <c r="HK1" s="87"/>
      <c r="HL1" s="87"/>
      <c r="HM1" s="87"/>
      <c r="HN1" s="87"/>
      <c r="HO1" s="87"/>
      <c r="HP1" s="87"/>
      <c r="HQ1" s="87"/>
      <c r="HR1" s="87"/>
      <c r="HS1" s="87"/>
      <c r="HT1" s="87"/>
      <c r="HU1" s="87"/>
      <c r="HV1" s="87"/>
      <c r="HW1" s="87"/>
      <c r="HX1" s="87"/>
      <c r="HY1" s="87"/>
      <c r="HZ1" s="87"/>
      <c r="IA1" s="87"/>
      <c r="IB1" s="87"/>
      <c r="IC1" s="87"/>
      <c r="ID1" s="87"/>
    </row>
    <row r="2" spans="1:244" ht="49.5" customHeight="1" x14ac:dyDescent="0.25">
      <c r="A2" s="97" t="s">
        <v>65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</row>
    <row r="3" spans="1:244" ht="15" customHeight="1" x14ac:dyDescent="0.25">
      <c r="A3" s="101" t="s">
        <v>3</v>
      </c>
      <c r="B3" s="91" t="s">
        <v>0</v>
      </c>
      <c r="C3" s="90" t="s">
        <v>35</v>
      </c>
      <c r="D3" s="92" t="s">
        <v>36</v>
      </c>
      <c r="E3" s="93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  <c r="DG3" s="96"/>
      <c r="DH3" s="96"/>
      <c r="DI3" s="96"/>
      <c r="DJ3" s="96"/>
      <c r="DK3" s="96"/>
      <c r="DL3" s="96"/>
      <c r="DM3" s="96"/>
      <c r="DN3" s="96"/>
      <c r="DO3" s="96"/>
      <c r="DP3" s="96"/>
      <c r="DQ3" s="96"/>
      <c r="DR3" s="96"/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  <c r="EM3" s="96"/>
      <c r="EN3" s="96"/>
      <c r="EO3" s="96"/>
      <c r="EP3" s="96"/>
      <c r="EQ3" s="96"/>
      <c r="ER3" s="96"/>
      <c r="ES3" s="96"/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6"/>
      <c r="FF3" s="96"/>
      <c r="FG3" s="96"/>
      <c r="FH3" s="96"/>
      <c r="FI3" s="96"/>
      <c r="FJ3" s="96"/>
      <c r="FK3" s="96"/>
      <c r="FL3" s="96"/>
      <c r="FM3" s="96"/>
      <c r="FN3" s="96"/>
      <c r="FO3" s="96"/>
      <c r="FP3" s="96"/>
      <c r="FQ3" s="96"/>
      <c r="FR3" s="96"/>
      <c r="FS3" s="96"/>
      <c r="FT3" s="96"/>
      <c r="FU3" s="96"/>
      <c r="FV3" s="96"/>
      <c r="FW3" s="96"/>
      <c r="FX3" s="96"/>
      <c r="FY3" s="96"/>
      <c r="FZ3" s="96"/>
      <c r="GA3" s="96"/>
      <c r="GB3" s="96"/>
      <c r="GC3" s="96"/>
      <c r="GD3" s="96"/>
      <c r="GE3" s="96"/>
      <c r="GF3" s="96"/>
      <c r="GG3" s="96"/>
      <c r="GH3" s="96"/>
      <c r="GI3" s="96"/>
      <c r="GJ3" s="96"/>
      <c r="GK3" s="96"/>
      <c r="GL3" s="96"/>
      <c r="GM3" s="96"/>
      <c r="GN3" s="96"/>
      <c r="GO3" s="96"/>
      <c r="GP3" s="96"/>
      <c r="GQ3" s="96"/>
      <c r="GR3" s="96"/>
      <c r="GS3" s="96"/>
      <c r="GT3" s="96"/>
      <c r="GU3" s="96"/>
      <c r="GV3" s="96"/>
      <c r="GW3" s="96"/>
      <c r="GX3" s="96"/>
      <c r="GY3" s="96"/>
      <c r="GZ3" s="96"/>
      <c r="HA3" s="96"/>
      <c r="HB3" s="96"/>
      <c r="HC3" s="96"/>
      <c r="HD3" s="96"/>
      <c r="HE3" s="96"/>
      <c r="HF3" s="96"/>
      <c r="HG3" s="96"/>
      <c r="HH3" s="96"/>
      <c r="HI3" s="96"/>
      <c r="HJ3" s="96"/>
      <c r="HK3" s="96"/>
      <c r="HL3" s="96"/>
      <c r="HM3" s="96"/>
      <c r="HN3" s="96"/>
      <c r="HO3" s="96"/>
      <c r="HP3" s="96"/>
      <c r="HQ3" s="96"/>
      <c r="HR3" s="96"/>
      <c r="HS3" s="96"/>
      <c r="HT3" s="96"/>
      <c r="HU3" s="96"/>
      <c r="HV3" s="96"/>
      <c r="HW3" s="96"/>
      <c r="HX3" s="96"/>
      <c r="HY3" s="96"/>
      <c r="HZ3" s="96"/>
      <c r="IA3" s="96"/>
      <c r="IB3" s="96"/>
      <c r="IC3" s="96"/>
      <c r="ID3" s="96"/>
    </row>
    <row r="4" spans="1:244" ht="15" customHeight="1" x14ac:dyDescent="0.25">
      <c r="A4" s="101"/>
      <c r="B4" s="91"/>
      <c r="C4" s="90"/>
      <c r="D4" s="94"/>
      <c r="E4" s="95"/>
      <c r="F4" s="75" t="s">
        <v>25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 t="s">
        <v>64</v>
      </c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  <c r="HN4" s="75"/>
      <c r="HO4" s="75"/>
      <c r="HP4" s="75"/>
      <c r="HQ4" s="75"/>
      <c r="HR4" s="75"/>
      <c r="HS4" s="75"/>
      <c r="HT4" s="75"/>
      <c r="HU4" s="75"/>
      <c r="HV4" s="75"/>
      <c r="HW4" s="75"/>
      <c r="HX4" s="75"/>
      <c r="HY4" s="75"/>
      <c r="HZ4" s="75"/>
      <c r="IA4" s="75"/>
      <c r="IB4" s="75"/>
      <c r="IC4" s="75"/>
      <c r="ID4" s="75"/>
    </row>
    <row r="5" spans="1:244" ht="15" customHeight="1" x14ac:dyDescent="0.25">
      <c r="A5" s="101"/>
      <c r="B5" s="91"/>
      <c r="C5" s="90"/>
      <c r="D5" s="83" t="s">
        <v>1</v>
      </c>
      <c r="E5" s="83" t="s">
        <v>2</v>
      </c>
      <c r="F5" s="86" t="s">
        <v>63</v>
      </c>
      <c r="G5" s="86"/>
      <c r="H5" s="86"/>
      <c r="I5" s="86"/>
      <c r="J5" s="86"/>
      <c r="K5" s="86"/>
      <c r="L5" s="86"/>
      <c r="M5" s="86"/>
      <c r="N5" s="86"/>
      <c r="O5" s="86"/>
      <c r="P5" s="86"/>
      <c r="Q5" s="86" t="s">
        <v>9</v>
      </c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 t="s">
        <v>10</v>
      </c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 t="s">
        <v>11</v>
      </c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 t="s">
        <v>12</v>
      </c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 t="s">
        <v>13</v>
      </c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74" t="s">
        <v>17</v>
      </c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 t="s">
        <v>18</v>
      </c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 t="s">
        <v>19</v>
      </c>
      <c r="HV5" s="74"/>
      <c r="HW5" s="74"/>
      <c r="HX5" s="74"/>
      <c r="HY5" s="74"/>
      <c r="HZ5" s="74"/>
      <c r="IA5" s="74"/>
      <c r="IB5" s="74"/>
      <c r="IC5" s="74"/>
      <c r="ID5" s="74"/>
    </row>
    <row r="6" spans="1:244" ht="15" customHeight="1" thickBot="1" x14ac:dyDescent="0.3">
      <c r="A6" s="101"/>
      <c r="B6" s="91"/>
      <c r="C6" s="90"/>
      <c r="D6" s="85"/>
      <c r="E6" s="84"/>
      <c r="F6" s="69" t="s">
        <v>61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 t="s">
        <v>58</v>
      </c>
      <c r="R6" s="69"/>
      <c r="S6" s="69"/>
      <c r="T6" s="69"/>
      <c r="U6" s="69"/>
      <c r="V6" s="69"/>
      <c r="W6" s="69"/>
      <c r="X6" s="69"/>
      <c r="Y6" s="69"/>
      <c r="Z6" s="69"/>
      <c r="AA6" s="69" t="s">
        <v>59</v>
      </c>
      <c r="AB6" s="69"/>
      <c r="AC6" s="69"/>
      <c r="AD6" s="69"/>
      <c r="AE6" s="69"/>
      <c r="AF6" s="69"/>
      <c r="AG6" s="69"/>
      <c r="AH6" s="69"/>
      <c r="AI6" s="69"/>
      <c r="AJ6" s="69"/>
      <c r="AK6" s="69" t="s">
        <v>60</v>
      </c>
      <c r="AL6" s="69"/>
      <c r="AM6" s="69"/>
      <c r="AN6" s="69"/>
      <c r="AO6" s="69"/>
      <c r="AP6" s="69"/>
      <c r="AQ6" s="69"/>
      <c r="AR6" s="69"/>
      <c r="AS6" s="69"/>
      <c r="AT6" s="69"/>
      <c r="AU6" s="69" t="s">
        <v>58</v>
      </c>
      <c r="AV6" s="69"/>
      <c r="AW6" s="69"/>
      <c r="AX6" s="69"/>
      <c r="AY6" s="69"/>
      <c r="AZ6" s="69"/>
      <c r="BA6" s="69"/>
      <c r="BB6" s="69"/>
      <c r="BC6" s="69"/>
      <c r="BD6" s="69"/>
      <c r="BE6" s="69" t="s">
        <v>59</v>
      </c>
      <c r="BF6" s="69"/>
      <c r="BG6" s="69"/>
      <c r="BH6" s="69"/>
      <c r="BI6" s="69"/>
      <c r="BJ6" s="69"/>
      <c r="BK6" s="69"/>
      <c r="BL6" s="69"/>
      <c r="BM6" s="69"/>
      <c r="BN6" s="69"/>
      <c r="BO6" s="69" t="s">
        <v>61</v>
      </c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 t="s">
        <v>58</v>
      </c>
      <c r="CA6" s="69"/>
      <c r="CB6" s="69"/>
      <c r="CC6" s="69"/>
      <c r="CD6" s="69"/>
      <c r="CE6" s="69"/>
      <c r="CF6" s="69"/>
      <c r="CG6" s="69"/>
      <c r="CH6" s="69"/>
      <c r="CI6" s="69"/>
      <c r="CJ6" s="69" t="s">
        <v>59</v>
      </c>
      <c r="CK6" s="69"/>
      <c r="CL6" s="69"/>
      <c r="CM6" s="69"/>
      <c r="CN6" s="69"/>
      <c r="CO6" s="69"/>
      <c r="CP6" s="69"/>
      <c r="CQ6" s="69"/>
      <c r="CR6" s="69"/>
      <c r="CS6" s="69"/>
      <c r="CT6" s="69" t="s">
        <v>61</v>
      </c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 t="s">
        <v>58</v>
      </c>
      <c r="DF6" s="69"/>
      <c r="DG6" s="69"/>
      <c r="DH6" s="69"/>
      <c r="DI6" s="69"/>
      <c r="DJ6" s="69"/>
      <c r="DK6" s="69"/>
      <c r="DL6" s="69"/>
      <c r="DM6" s="69"/>
      <c r="DN6" s="69"/>
      <c r="DO6" s="69" t="s">
        <v>59</v>
      </c>
      <c r="DP6" s="69"/>
      <c r="DQ6" s="69"/>
      <c r="DR6" s="69"/>
      <c r="DS6" s="69"/>
      <c r="DT6" s="69"/>
      <c r="DU6" s="69"/>
      <c r="DV6" s="69"/>
      <c r="DW6" s="69"/>
      <c r="DX6" s="69"/>
      <c r="DY6" s="69" t="s">
        <v>62</v>
      </c>
      <c r="DZ6" s="69"/>
      <c r="EA6" s="69"/>
      <c r="EB6" s="69"/>
      <c r="EC6" s="69"/>
      <c r="ED6" s="69"/>
      <c r="EE6" s="69"/>
      <c r="EF6" s="69"/>
      <c r="EG6" s="69" t="s">
        <v>58</v>
      </c>
      <c r="EH6" s="69"/>
      <c r="EI6" s="69"/>
      <c r="EJ6" s="69"/>
      <c r="EK6" s="69"/>
      <c r="EL6" s="69"/>
      <c r="EM6" s="69"/>
      <c r="EN6" s="69"/>
      <c r="EO6" s="69"/>
      <c r="EP6" s="69"/>
      <c r="EQ6" s="69" t="s">
        <v>59</v>
      </c>
      <c r="ER6" s="69"/>
      <c r="ES6" s="69"/>
      <c r="ET6" s="69"/>
      <c r="EU6" s="69"/>
      <c r="EV6" s="69"/>
      <c r="EW6" s="69"/>
      <c r="EX6" s="69"/>
      <c r="EY6" s="69"/>
      <c r="EZ6" s="69"/>
      <c r="FA6" s="69" t="s">
        <v>61</v>
      </c>
      <c r="FB6" s="69"/>
      <c r="FC6" s="69"/>
      <c r="FD6" s="69"/>
      <c r="FE6" s="69"/>
      <c r="FF6" s="69"/>
      <c r="FG6" s="69"/>
      <c r="FH6" s="69"/>
      <c r="FI6" s="69"/>
      <c r="FJ6" s="69"/>
      <c r="FK6" s="69"/>
      <c r="FL6" s="69" t="s">
        <v>58</v>
      </c>
      <c r="FM6" s="69"/>
      <c r="FN6" s="69"/>
      <c r="FO6" s="69"/>
      <c r="FP6" s="69"/>
      <c r="FQ6" s="69"/>
      <c r="FR6" s="69"/>
      <c r="FS6" s="69"/>
      <c r="FT6" s="69"/>
      <c r="FU6" s="69"/>
      <c r="FV6" s="69" t="s">
        <v>59</v>
      </c>
      <c r="FW6" s="69"/>
      <c r="FX6" s="69"/>
      <c r="FY6" s="69"/>
      <c r="FZ6" s="69"/>
      <c r="GA6" s="69"/>
      <c r="GB6" s="69"/>
      <c r="GC6" s="69"/>
      <c r="GD6" s="69"/>
      <c r="GE6" s="69"/>
      <c r="GF6" s="69" t="s">
        <v>60</v>
      </c>
      <c r="GG6" s="69"/>
      <c r="GH6" s="69"/>
      <c r="GI6" s="69"/>
      <c r="GJ6" s="69"/>
      <c r="GK6" s="69"/>
      <c r="GL6" s="69"/>
      <c r="GM6" s="69"/>
      <c r="GN6" s="69"/>
      <c r="GO6" s="69"/>
      <c r="GP6" s="69" t="s">
        <v>58</v>
      </c>
      <c r="GQ6" s="69"/>
      <c r="GR6" s="69"/>
      <c r="GS6" s="69"/>
      <c r="GT6" s="69"/>
      <c r="GU6" s="69"/>
      <c r="GV6" s="69"/>
      <c r="GW6" s="69"/>
      <c r="GX6" s="69"/>
      <c r="GY6" s="69"/>
      <c r="GZ6" s="69" t="s">
        <v>59</v>
      </c>
      <c r="HA6" s="69"/>
      <c r="HB6" s="69"/>
      <c r="HC6" s="69"/>
      <c r="HD6" s="69"/>
      <c r="HE6" s="69"/>
      <c r="HF6" s="69"/>
      <c r="HG6" s="69"/>
      <c r="HH6" s="69"/>
      <c r="HI6" s="69"/>
      <c r="HJ6" s="69" t="s">
        <v>61</v>
      </c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78" t="s">
        <v>58</v>
      </c>
      <c r="HV6" s="78"/>
      <c r="HW6" s="78"/>
      <c r="HX6" s="78"/>
      <c r="HY6" s="78"/>
      <c r="HZ6" s="78"/>
      <c r="IA6" s="78"/>
      <c r="IB6" s="78"/>
      <c r="IC6" s="78"/>
      <c r="ID6" s="78"/>
    </row>
    <row r="7" spans="1:244" ht="15" customHeight="1" x14ac:dyDescent="0.25">
      <c r="A7" s="36">
        <v>1</v>
      </c>
      <c r="B7" s="38" t="s">
        <v>47</v>
      </c>
      <c r="C7" s="30"/>
      <c r="D7" s="44"/>
      <c r="E7" s="48"/>
      <c r="F7" s="22"/>
      <c r="G7" s="20"/>
      <c r="H7" s="20"/>
      <c r="I7" s="20"/>
      <c r="J7" s="20"/>
      <c r="K7" s="20"/>
      <c r="L7" s="20"/>
      <c r="M7" s="20"/>
      <c r="N7" s="20"/>
      <c r="O7" s="20"/>
      <c r="P7" s="21"/>
      <c r="Q7" s="20"/>
      <c r="R7" s="20"/>
      <c r="S7" s="20"/>
      <c r="T7" s="20"/>
      <c r="U7" s="20"/>
      <c r="V7" s="20"/>
      <c r="W7" s="20"/>
      <c r="X7" s="20"/>
      <c r="Y7" s="20"/>
      <c r="Z7" s="20"/>
      <c r="AA7" s="22"/>
      <c r="AB7" s="20"/>
      <c r="AC7" s="20"/>
      <c r="AD7" s="20"/>
      <c r="AE7" s="20"/>
      <c r="AF7" s="20"/>
      <c r="AG7" s="20"/>
      <c r="AH7" s="20"/>
      <c r="AI7" s="20"/>
      <c r="AJ7" s="21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2"/>
      <c r="AV7" s="20"/>
      <c r="AW7" s="20"/>
      <c r="AX7" s="20"/>
      <c r="AY7" s="20"/>
      <c r="AZ7" s="20"/>
      <c r="BA7" s="20"/>
      <c r="BB7" s="20"/>
      <c r="BC7" s="20"/>
      <c r="BD7" s="21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2"/>
      <c r="BP7" s="20"/>
      <c r="BQ7" s="20"/>
      <c r="BR7" s="20"/>
      <c r="BS7" s="20"/>
      <c r="BT7" s="20"/>
      <c r="BU7" s="20"/>
      <c r="BV7" s="20"/>
      <c r="BW7" s="20"/>
      <c r="BX7" s="20"/>
      <c r="BY7" s="21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2"/>
      <c r="CK7" s="20"/>
      <c r="CL7" s="20"/>
      <c r="CM7" s="20"/>
      <c r="CN7" s="20"/>
      <c r="CO7" s="20"/>
      <c r="CP7" s="20"/>
      <c r="CQ7" s="20"/>
      <c r="CR7" s="20"/>
      <c r="CS7" s="21"/>
      <c r="CT7" s="22"/>
      <c r="CU7" s="20"/>
      <c r="CV7" s="20"/>
      <c r="CW7" s="20"/>
      <c r="CX7" s="20"/>
      <c r="CY7" s="20"/>
      <c r="CZ7" s="20"/>
      <c r="DA7" s="20"/>
      <c r="DB7" s="20"/>
      <c r="DC7" s="20"/>
      <c r="DD7" s="21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2"/>
      <c r="DP7" s="20"/>
      <c r="DQ7" s="20"/>
      <c r="DR7" s="20"/>
      <c r="DS7" s="20"/>
      <c r="DT7" s="20"/>
      <c r="DU7" s="20"/>
      <c r="DV7" s="20"/>
      <c r="DW7" s="20"/>
      <c r="DX7" s="21"/>
      <c r="DY7" s="20"/>
      <c r="DZ7" s="20"/>
      <c r="EA7" s="20"/>
      <c r="EB7" s="20"/>
      <c r="EC7" s="20"/>
      <c r="ED7" s="20"/>
      <c r="EE7" s="20"/>
      <c r="EF7" s="20"/>
      <c r="EG7" s="22"/>
      <c r="EH7" s="20"/>
      <c r="EI7" s="20"/>
      <c r="EJ7" s="20"/>
      <c r="EK7" s="20"/>
      <c r="EL7" s="20"/>
      <c r="EM7" s="20"/>
      <c r="EN7" s="20"/>
      <c r="EO7" s="20"/>
      <c r="EP7" s="21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2"/>
      <c r="FB7" s="20"/>
      <c r="FC7" s="20"/>
      <c r="FD7" s="20"/>
      <c r="FE7" s="20"/>
      <c r="FF7" s="20"/>
      <c r="FG7" s="20"/>
      <c r="FH7" s="20"/>
      <c r="FI7" s="20"/>
      <c r="FJ7" s="20"/>
      <c r="FK7" s="21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4"/>
      <c r="FW7" s="23"/>
      <c r="FX7" s="23"/>
      <c r="FY7" s="23"/>
      <c r="FZ7" s="23"/>
      <c r="GA7" s="23"/>
      <c r="GB7" s="23"/>
      <c r="GC7" s="23"/>
      <c r="GD7" s="23"/>
      <c r="GE7" s="25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4"/>
      <c r="GQ7" s="23"/>
      <c r="GR7" s="23"/>
      <c r="GS7" s="23"/>
      <c r="GT7" s="23"/>
      <c r="GU7" s="23"/>
      <c r="GV7" s="23"/>
      <c r="GW7" s="23"/>
      <c r="GX7" s="23"/>
      <c r="GY7" s="25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4"/>
      <c r="HK7" s="23"/>
      <c r="HL7" s="23"/>
      <c r="HM7" s="23"/>
      <c r="HN7" s="23"/>
      <c r="HO7" s="23"/>
      <c r="HP7" s="23"/>
      <c r="HQ7" s="23"/>
      <c r="HR7" s="23"/>
      <c r="HS7" s="23"/>
      <c r="HT7" s="25"/>
      <c r="HU7" s="23"/>
      <c r="HV7" s="23"/>
      <c r="HW7" s="23"/>
      <c r="HX7" s="23"/>
      <c r="HY7" s="23"/>
      <c r="HZ7" s="23"/>
      <c r="IA7" s="23"/>
      <c r="IB7" s="23"/>
      <c r="IC7" s="23"/>
      <c r="ID7" s="25"/>
    </row>
    <row r="8" spans="1:244" ht="19.5" customHeight="1" thickBot="1" x14ac:dyDescent="0.3">
      <c r="A8" s="37" t="s">
        <v>49</v>
      </c>
      <c r="B8" s="39" t="s">
        <v>48</v>
      </c>
      <c r="C8" s="30"/>
      <c r="D8" s="44">
        <v>44125</v>
      </c>
      <c r="E8" s="44">
        <v>44135</v>
      </c>
      <c r="F8" s="56"/>
      <c r="G8" s="57"/>
      <c r="H8" s="57"/>
      <c r="I8" s="57"/>
      <c r="J8" s="57"/>
      <c r="K8" s="57"/>
      <c r="L8" s="57"/>
      <c r="M8" s="57"/>
      <c r="N8" s="57"/>
      <c r="O8" s="57"/>
      <c r="P8" s="58"/>
      <c r="Q8" s="14"/>
      <c r="R8" s="14"/>
      <c r="S8" s="14"/>
      <c r="T8" s="14"/>
      <c r="U8" s="14"/>
      <c r="V8" s="14"/>
      <c r="W8" s="14"/>
      <c r="X8" s="14"/>
      <c r="Y8" s="14"/>
      <c r="Z8" s="14"/>
      <c r="AA8" s="16"/>
      <c r="AB8" s="14"/>
      <c r="AC8" s="14"/>
      <c r="AD8" s="14"/>
      <c r="AE8" s="14"/>
      <c r="AF8" s="14"/>
      <c r="AG8" s="14"/>
      <c r="AH8" s="14"/>
      <c r="AI8" s="14"/>
      <c r="AJ8" s="17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4"/>
      <c r="AZ8" s="14"/>
      <c r="BA8" s="14"/>
      <c r="BB8" s="14"/>
      <c r="BC8" s="14"/>
      <c r="BD8" s="17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6"/>
      <c r="BP8" s="14"/>
      <c r="BQ8" s="14"/>
      <c r="BR8" s="14"/>
      <c r="BS8" s="14"/>
      <c r="BT8" s="14"/>
      <c r="BU8" s="14"/>
      <c r="BV8" s="14"/>
      <c r="BW8" s="14"/>
      <c r="BX8" s="14"/>
      <c r="BY8" s="17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6"/>
      <c r="CK8" s="14"/>
      <c r="CL8" s="14"/>
      <c r="CM8" s="14"/>
      <c r="CN8" s="14"/>
      <c r="CO8" s="14"/>
      <c r="CP8" s="14"/>
      <c r="CQ8" s="14"/>
      <c r="CR8" s="14"/>
      <c r="CS8" s="17"/>
      <c r="CT8" s="16"/>
      <c r="CU8" s="14"/>
      <c r="CV8" s="14"/>
      <c r="CW8" s="14"/>
      <c r="CX8" s="14"/>
      <c r="CY8" s="14"/>
      <c r="CZ8" s="14"/>
      <c r="DA8" s="14"/>
      <c r="DB8" s="14"/>
      <c r="DC8" s="14"/>
      <c r="DD8" s="17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6"/>
      <c r="DP8" s="14"/>
      <c r="DQ8" s="14"/>
      <c r="DR8" s="14"/>
      <c r="DS8" s="14"/>
      <c r="DT8" s="14"/>
      <c r="DU8" s="14"/>
      <c r="DV8" s="14"/>
      <c r="DW8" s="14"/>
      <c r="DX8" s="17"/>
      <c r="DY8" s="14"/>
      <c r="DZ8" s="14"/>
      <c r="EA8" s="14"/>
      <c r="EB8" s="14"/>
      <c r="EC8" s="14"/>
      <c r="ED8" s="14"/>
      <c r="EE8" s="14"/>
      <c r="EF8" s="14"/>
      <c r="EG8" s="16"/>
      <c r="EH8" s="14"/>
      <c r="EI8" s="14"/>
      <c r="EJ8" s="14"/>
      <c r="EK8" s="14"/>
      <c r="EL8" s="14"/>
      <c r="EM8" s="14"/>
      <c r="EN8" s="14"/>
      <c r="EO8" s="14"/>
      <c r="EP8" s="17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6"/>
      <c r="FB8" s="14"/>
      <c r="FC8" s="14"/>
      <c r="FD8" s="14"/>
      <c r="FE8" s="14"/>
      <c r="FF8" s="14"/>
      <c r="FG8" s="14"/>
      <c r="FH8" s="14"/>
      <c r="FI8" s="14"/>
      <c r="FJ8" s="14"/>
      <c r="FK8" s="17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8"/>
      <c r="FW8" s="15"/>
      <c r="FX8" s="15"/>
      <c r="FY8" s="15"/>
      <c r="FZ8" s="15"/>
      <c r="GA8" s="15"/>
      <c r="GB8" s="15"/>
      <c r="GC8" s="15"/>
      <c r="GD8" s="15"/>
      <c r="GE8" s="19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8"/>
      <c r="GQ8" s="15"/>
      <c r="GR8" s="15"/>
      <c r="GS8" s="15"/>
      <c r="GT8" s="15"/>
      <c r="GU8" s="15"/>
      <c r="GV8" s="15"/>
      <c r="GW8" s="15"/>
      <c r="GX8" s="15"/>
      <c r="GY8" s="19"/>
      <c r="GZ8" s="15"/>
      <c r="HA8" s="15"/>
      <c r="HB8" s="15"/>
      <c r="HC8" s="15"/>
      <c r="HD8" s="15"/>
      <c r="HE8" s="15"/>
      <c r="HF8" s="15"/>
      <c r="HG8" s="15"/>
      <c r="HH8" s="15"/>
      <c r="HI8" s="15"/>
      <c r="HJ8" s="18"/>
      <c r="HK8" s="15"/>
      <c r="HL8" s="15"/>
      <c r="HM8" s="15"/>
      <c r="HN8" s="15"/>
      <c r="HO8" s="15"/>
      <c r="HP8" s="15"/>
      <c r="HQ8" s="15"/>
      <c r="HR8" s="15"/>
      <c r="HS8" s="15"/>
      <c r="HT8" s="19"/>
      <c r="HU8" s="15"/>
      <c r="HV8" s="15"/>
      <c r="HW8" s="15"/>
      <c r="HX8" s="15"/>
      <c r="HY8" s="15"/>
      <c r="HZ8" s="15"/>
      <c r="IA8" s="15"/>
      <c r="IB8" s="15"/>
      <c r="IC8" s="15"/>
      <c r="ID8" s="19"/>
    </row>
    <row r="9" spans="1:244" ht="15" customHeight="1" thickBot="1" x14ac:dyDescent="0.3">
      <c r="A9" s="37" t="s">
        <v>50</v>
      </c>
      <c r="B9" s="39" t="s">
        <v>4</v>
      </c>
      <c r="C9" s="46">
        <v>1434420.33</v>
      </c>
      <c r="D9" s="44">
        <v>44125</v>
      </c>
      <c r="E9" s="44">
        <v>44165</v>
      </c>
      <c r="F9" s="60"/>
      <c r="G9" s="59"/>
      <c r="H9" s="59"/>
      <c r="I9" s="59"/>
      <c r="J9" s="59"/>
      <c r="K9" s="59"/>
      <c r="L9" s="59"/>
      <c r="M9" s="59"/>
      <c r="N9" s="59"/>
      <c r="O9" s="59"/>
      <c r="P9" s="61"/>
      <c r="Q9" s="59"/>
      <c r="R9" s="59"/>
      <c r="S9" s="59"/>
      <c r="T9" s="59"/>
      <c r="U9" s="59"/>
      <c r="V9" s="59"/>
      <c r="W9" s="59"/>
      <c r="X9" s="59"/>
      <c r="Y9" s="59"/>
      <c r="Z9" s="59"/>
      <c r="AA9" s="60"/>
      <c r="AB9" s="59"/>
      <c r="AC9" s="59"/>
      <c r="AD9" s="59"/>
      <c r="AE9" s="59"/>
      <c r="AF9" s="59"/>
      <c r="AG9" s="59"/>
      <c r="AH9" s="59"/>
      <c r="AI9" s="59"/>
      <c r="AJ9" s="61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22"/>
      <c r="AV9" s="20"/>
      <c r="AW9" s="20"/>
      <c r="AX9" s="20"/>
      <c r="AY9" s="20"/>
      <c r="AZ9" s="20"/>
      <c r="BA9" s="20"/>
      <c r="BB9" s="20"/>
      <c r="BC9" s="20"/>
      <c r="BD9" s="21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2"/>
      <c r="BP9" s="20"/>
      <c r="BQ9" s="20"/>
      <c r="BR9" s="20"/>
      <c r="BS9" s="20"/>
      <c r="BT9" s="20"/>
      <c r="BU9" s="20"/>
      <c r="BV9" s="20"/>
      <c r="BW9" s="20"/>
      <c r="BX9" s="20"/>
      <c r="BY9" s="21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2"/>
      <c r="CK9" s="20"/>
      <c r="CL9" s="20"/>
      <c r="CM9" s="20"/>
      <c r="CN9" s="20"/>
      <c r="CO9" s="20"/>
      <c r="CP9" s="20"/>
      <c r="CQ9" s="20"/>
      <c r="CR9" s="20"/>
      <c r="CS9" s="21"/>
      <c r="CT9" s="22"/>
      <c r="CU9" s="20"/>
      <c r="CV9" s="20"/>
      <c r="CW9" s="20"/>
      <c r="CX9" s="20"/>
      <c r="CY9" s="20"/>
      <c r="CZ9" s="20"/>
      <c r="DA9" s="20"/>
      <c r="DB9" s="20"/>
      <c r="DC9" s="20"/>
      <c r="DD9" s="21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2"/>
      <c r="DP9" s="20"/>
      <c r="DQ9" s="20"/>
      <c r="DR9" s="20"/>
      <c r="DS9" s="20"/>
      <c r="DT9" s="20"/>
      <c r="DU9" s="20"/>
      <c r="DV9" s="20"/>
      <c r="DW9" s="20"/>
      <c r="DX9" s="21"/>
      <c r="DY9" s="20"/>
      <c r="DZ9" s="20"/>
      <c r="EA9" s="20"/>
      <c r="EB9" s="20"/>
      <c r="EC9" s="20"/>
      <c r="ED9" s="20"/>
      <c r="EE9" s="20"/>
      <c r="EF9" s="20"/>
      <c r="EG9" s="22"/>
      <c r="EH9" s="20"/>
      <c r="EI9" s="20"/>
      <c r="EJ9" s="20"/>
      <c r="EK9" s="20"/>
      <c r="EL9" s="20"/>
      <c r="EM9" s="20"/>
      <c r="EN9" s="20"/>
      <c r="EO9" s="20"/>
      <c r="EP9" s="21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2"/>
      <c r="FB9" s="20"/>
      <c r="FC9" s="20"/>
      <c r="FD9" s="20"/>
      <c r="FE9" s="20"/>
      <c r="FF9" s="20"/>
      <c r="FG9" s="20"/>
      <c r="FH9" s="20"/>
      <c r="FI9" s="20"/>
      <c r="FJ9" s="20"/>
      <c r="FK9" s="21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4"/>
      <c r="FW9" s="23"/>
      <c r="FX9" s="23"/>
      <c r="FY9" s="23"/>
      <c r="FZ9" s="23"/>
      <c r="GA9" s="23"/>
      <c r="GB9" s="23"/>
      <c r="GC9" s="23"/>
      <c r="GD9" s="23"/>
      <c r="GE9" s="25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4"/>
      <c r="GQ9" s="23"/>
      <c r="GR9" s="23"/>
      <c r="GS9" s="23"/>
      <c r="GT9" s="23"/>
      <c r="GU9" s="23"/>
      <c r="GV9" s="23"/>
      <c r="GW9" s="23"/>
      <c r="GX9" s="23"/>
      <c r="GY9" s="25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4"/>
      <c r="HK9" s="23"/>
      <c r="HL9" s="23"/>
      <c r="HM9" s="23"/>
      <c r="HN9" s="23"/>
      <c r="HO9" s="23"/>
      <c r="HP9" s="23"/>
      <c r="HQ9" s="23"/>
      <c r="HR9" s="23"/>
      <c r="HS9" s="23"/>
      <c r="HT9" s="25"/>
      <c r="HU9" s="23"/>
      <c r="HV9" s="23"/>
      <c r="HW9" s="23"/>
      <c r="HX9" s="23"/>
      <c r="HY9" s="23"/>
      <c r="HZ9" s="23"/>
      <c r="IA9" s="23"/>
      <c r="IB9" s="23"/>
      <c r="IC9" s="23"/>
      <c r="ID9" s="25"/>
    </row>
    <row r="10" spans="1:244" ht="15" customHeight="1" x14ac:dyDescent="0.25">
      <c r="A10" s="32" t="s">
        <v>51</v>
      </c>
      <c r="B10" s="40" t="s">
        <v>5</v>
      </c>
      <c r="C10" s="30"/>
      <c r="D10" s="44"/>
      <c r="E10" s="44"/>
      <c r="F10" s="16"/>
      <c r="G10" s="14"/>
      <c r="H10" s="14"/>
      <c r="I10" s="14"/>
      <c r="J10" s="14"/>
      <c r="K10" s="14"/>
      <c r="L10" s="14"/>
      <c r="M10" s="14"/>
      <c r="N10" s="14"/>
      <c r="O10" s="14"/>
      <c r="P10" s="17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6"/>
      <c r="AB10" s="14"/>
      <c r="AC10" s="14"/>
      <c r="AD10" s="14"/>
      <c r="AE10" s="14"/>
      <c r="AF10" s="14"/>
      <c r="AG10" s="14"/>
      <c r="AH10" s="14"/>
      <c r="AI10" s="14"/>
      <c r="AJ10" s="17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6"/>
      <c r="AV10" s="14"/>
      <c r="AW10" s="14"/>
      <c r="AX10" s="14"/>
      <c r="AY10" s="14"/>
      <c r="AZ10" s="14"/>
      <c r="BA10" s="14"/>
      <c r="BB10" s="14"/>
      <c r="BC10" s="14"/>
      <c r="BD10" s="17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6"/>
      <c r="BP10" s="14"/>
      <c r="BQ10" s="14"/>
      <c r="BR10" s="14"/>
      <c r="BS10" s="14"/>
      <c r="BT10" s="14"/>
      <c r="BU10" s="14"/>
      <c r="BV10" s="14"/>
      <c r="BW10" s="14"/>
      <c r="BX10" s="14"/>
      <c r="BY10" s="17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6"/>
      <c r="CK10" s="14"/>
      <c r="CL10" s="14"/>
      <c r="CM10" s="14"/>
      <c r="CN10" s="14"/>
      <c r="CO10" s="14"/>
      <c r="CP10" s="14"/>
      <c r="CQ10" s="14"/>
      <c r="CR10" s="14"/>
      <c r="CS10" s="17"/>
      <c r="CT10" s="16"/>
      <c r="CU10" s="14"/>
      <c r="CV10" s="14"/>
      <c r="CW10" s="14"/>
      <c r="CX10" s="14"/>
      <c r="CY10" s="14"/>
      <c r="CZ10" s="14"/>
      <c r="DA10" s="14"/>
      <c r="DB10" s="14"/>
      <c r="DC10" s="14"/>
      <c r="DD10" s="17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6"/>
      <c r="DP10" s="14"/>
      <c r="DQ10" s="14"/>
      <c r="DR10" s="14"/>
      <c r="DS10" s="14"/>
      <c r="DT10" s="14"/>
      <c r="DU10" s="14"/>
      <c r="DV10" s="14"/>
      <c r="DW10" s="14"/>
      <c r="DX10" s="17"/>
      <c r="DY10" s="14"/>
      <c r="DZ10" s="14"/>
      <c r="EA10" s="14"/>
      <c r="EB10" s="14"/>
      <c r="EC10" s="14"/>
      <c r="ED10" s="14"/>
      <c r="EE10" s="14"/>
      <c r="EF10" s="14"/>
      <c r="EG10" s="16"/>
      <c r="EH10" s="14"/>
      <c r="EI10" s="14"/>
      <c r="EJ10" s="14"/>
      <c r="EK10" s="14"/>
      <c r="EL10" s="14"/>
      <c r="EM10" s="14"/>
      <c r="EN10" s="14"/>
      <c r="EO10" s="14"/>
      <c r="EP10" s="17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6"/>
      <c r="FB10" s="14"/>
      <c r="FC10" s="14"/>
      <c r="FD10" s="14"/>
      <c r="FE10" s="14"/>
      <c r="FF10" s="14"/>
      <c r="FG10" s="14"/>
      <c r="FH10" s="14"/>
      <c r="FI10" s="14"/>
      <c r="FJ10" s="14"/>
      <c r="FK10" s="17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8"/>
      <c r="FW10" s="15"/>
      <c r="FX10" s="15"/>
      <c r="FY10" s="15"/>
      <c r="FZ10" s="15"/>
      <c r="GA10" s="15"/>
      <c r="GB10" s="15"/>
      <c r="GC10" s="15"/>
      <c r="GD10" s="15"/>
      <c r="GE10" s="19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8"/>
      <c r="GQ10" s="15"/>
      <c r="GR10" s="15"/>
      <c r="GS10" s="15"/>
      <c r="GT10" s="15"/>
      <c r="GU10" s="15"/>
      <c r="GV10" s="15"/>
      <c r="GW10" s="15"/>
      <c r="GX10" s="15"/>
      <c r="GY10" s="19"/>
      <c r="GZ10" s="15"/>
      <c r="HA10" s="15"/>
      <c r="HB10" s="15"/>
      <c r="HC10" s="15"/>
      <c r="HD10" s="15"/>
      <c r="HE10" s="15"/>
      <c r="HF10" s="15"/>
      <c r="HG10" s="15"/>
      <c r="HH10" s="15"/>
      <c r="HI10" s="15"/>
      <c r="HJ10" s="18"/>
      <c r="HK10" s="15"/>
      <c r="HL10" s="15"/>
      <c r="HM10" s="15"/>
      <c r="HN10" s="15"/>
      <c r="HO10" s="15"/>
      <c r="HP10" s="15"/>
      <c r="HQ10" s="15"/>
      <c r="HR10" s="15"/>
      <c r="HS10" s="15"/>
      <c r="HT10" s="19"/>
      <c r="HU10" s="15"/>
      <c r="HV10" s="15"/>
      <c r="HW10" s="15"/>
      <c r="HX10" s="15"/>
      <c r="HY10" s="15"/>
      <c r="HZ10" s="15"/>
      <c r="IA10" s="15"/>
      <c r="IB10" s="15"/>
      <c r="IC10" s="15"/>
      <c r="ID10" s="19"/>
    </row>
    <row r="11" spans="1:244" ht="15" customHeight="1" x14ac:dyDescent="0.25">
      <c r="A11" s="32" t="s">
        <v>53</v>
      </c>
      <c r="B11" s="39" t="s">
        <v>38</v>
      </c>
      <c r="C11" s="46">
        <v>29149245.940000001</v>
      </c>
      <c r="D11" s="44">
        <v>44156</v>
      </c>
      <c r="E11" s="44">
        <v>44185</v>
      </c>
      <c r="F11" s="22"/>
      <c r="G11" s="20"/>
      <c r="H11" s="20"/>
      <c r="I11" s="20"/>
      <c r="J11" s="20"/>
      <c r="K11" s="20"/>
      <c r="L11" s="20"/>
      <c r="M11" s="20"/>
      <c r="N11" s="20"/>
      <c r="O11" s="20"/>
      <c r="P11" s="21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2"/>
      <c r="AB11" s="20"/>
      <c r="AC11" s="20"/>
      <c r="AD11" s="20"/>
      <c r="AE11" s="20"/>
      <c r="AF11" s="20"/>
      <c r="AG11" s="20"/>
      <c r="AH11" s="20"/>
      <c r="AI11" s="20"/>
      <c r="AJ11" s="21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60"/>
      <c r="AV11" s="59"/>
      <c r="AW11" s="59"/>
      <c r="AX11" s="59"/>
      <c r="AY11" s="59"/>
      <c r="AZ11" s="59"/>
      <c r="BA11" s="59"/>
      <c r="BB11" s="59"/>
      <c r="BC11" s="59"/>
      <c r="BD11" s="61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22"/>
      <c r="BP11" s="20"/>
      <c r="BQ11" s="20"/>
      <c r="BR11" s="20"/>
      <c r="BS11" s="20"/>
      <c r="BT11" s="20"/>
      <c r="BU11" s="20"/>
      <c r="BV11" s="20"/>
      <c r="BW11" s="20"/>
      <c r="BX11" s="20"/>
      <c r="BY11" s="21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2"/>
      <c r="CK11" s="20"/>
      <c r="CL11" s="20"/>
      <c r="CM11" s="20"/>
      <c r="CN11" s="20"/>
      <c r="CO11" s="20"/>
      <c r="CP11" s="20"/>
      <c r="CQ11" s="20"/>
      <c r="CR11" s="20"/>
      <c r="CS11" s="21"/>
      <c r="CT11" s="22"/>
      <c r="CU11" s="20"/>
      <c r="CV11" s="20"/>
      <c r="CW11" s="20"/>
      <c r="CX11" s="20"/>
      <c r="CY11" s="20"/>
      <c r="CZ11" s="20"/>
      <c r="DA11" s="20"/>
      <c r="DB11" s="20"/>
      <c r="DC11" s="20"/>
      <c r="DD11" s="21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2"/>
      <c r="DP11" s="20"/>
      <c r="DQ11" s="20"/>
      <c r="DR11" s="20"/>
      <c r="DS11" s="20"/>
      <c r="DT11" s="20"/>
      <c r="DU11" s="20"/>
      <c r="DV11" s="20"/>
      <c r="DW11" s="20"/>
      <c r="DX11" s="21"/>
      <c r="DY11" s="20"/>
      <c r="DZ11" s="20"/>
      <c r="EA11" s="20"/>
      <c r="EB11" s="20"/>
      <c r="EC11" s="20"/>
      <c r="ED11" s="20"/>
      <c r="EE11" s="20"/>
      <c r="EF11" s="20"/>
      <c r="EG11" s="22"/>
      <c r="EH11" s="20"/>
      <c r="EI11" s="20"/>
      <c r="EJ11" s="20"/>
      <c r="EK11" s="20"/>
      <c r="EL11" s="20"/>
      <c r="EM11" s="20"/>
      <c r="EN11" s="20"/>
      <c r="EO11" s="20"/>
      <c r="EP11" s="21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2"/>
      <c r="FB11" s="20"/>
      <c r="FC11" s="20"/>
      <c r="FD11" s="20"/>
      <c r="FE11" s="20"/>
      <c r="FF11" s="20"/>
      <c r="FG11" s="20"/>
      <c r="FH11" s="20"/>
      <c r="FI11" s="20"/>
      <c r="FJ11" s="20"/>
      <c r="FK11" s="21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4"/>
      <c r="FW11" s="23"/>
      <c r="FX11" s="23"/>
      <c r="FY11" s="23"/>
      <c r="FZ11" s="23"/>
      <c r="GA11" s="23"/>
      <c r="GB11" s="23"/>
      <c r="GC11" s="23"/>
      <c r="GD11" s="23"/>
      <c r="GE11" s="25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4"/>
      <c r="GQ11" s="23"/>
      <c r="GR11" s="23"/>
      <c r="GS11" s="23"/>
      <c r="GT11" s="23"/>
      <c r="GU11" s="23"/>
      <c r="GV11" s="23"/>
      <c r="GW11" s="23"/>
      <c r="GX11" s="23"/>
      <c r="GY11" s="25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4"/>
      <c r="HK11" s="23"/>
      <c r="HL11" s="23"/>
      <c r="HM11" s="23"/>
      <c r="HN11" s="23"/>
      <c r="HO11" s="23"/>
      <c r="HP11" s="23"/>
      <c r="HQ11" s="23"/>
      <c r="HR11" s="23"/>
      <c r="HS11" s="23"/>
      <c r="HT11" s="25"/>
      <c r="HU11" s="23"/>
      <c r="HV11" s="23"/>
      <c r="HW11" s="23"/>
      <c r="HX11" s="23"/>
      <c r="HY11" s="23"/>
      <c r="HZ11" s="23"/>
      <c r="IA11" s="23"/>
      <c r="IB11" s="23"/>
      <c r="IC11" s="23"/>
      <c r="ID11" s="25"/>
    </row>
    <row r="12" spans="1:244" ht="15" customHeight="1" x14ac:dyDescent="0.25">
      <c r="A12" s="32" t="s">
        <v>14</v>
      </c>
      <c r="B12" s="41" t="s">
        <v>39</v>
      </c>
      <c r="C12" s="46">
        <v>12326207.960000001</v>
      </c>
      <c r="D12" s="44">
        <v>44136</v>
      </c>
      <c r="E12" s="44">
        <v>44165</v>
      </c>
      <c r="F12" s="16"/>
      <c r="G12" s="14"/>
      <c r="H12" s="14"/>
      <c r="I12" s="14"/>
      <c r="J12" s="14"/>
      <c r="K12" s="14"/>
      <c r="L12" s="14"/>
      <c r="M12" s="14"/>
      <c r="N12" s="14"/>
      <c r="O12" s="14"/>
      <c r="P12" s="1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6"/>
      <c r="AB12" s="57"/>
      <c r="AC12" s="57"/>
      <c r="AD12" s="57"/>
      <c r="AE12" s="57"/>
      <c r="AF12" s="57"/>
      <c r="AG12" s="57"/>
      <c r="AH12" s="57"/>
      <c r="AI12" s="57"/>
      <c r="AJ12" s="58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16"/>
      <c r="AV12" s="14"/>
      <c r="AW12" s="14"/>
      <c r="AX12" s="14"/>
      <c r="AY12" s="14"/>
      <c r="AZ12" s="14"/>
      <c r="BA12" s="14"/>
      <c r="BB12" s="14"/>
      <c r="BC12" s="14"/>
      <c r="BD12" s="17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6"/>
      <c r="BP12" s="14"/>
      <c r="BQ12" s="14"/>
      <c r="BR12" s="14"/>
      <c r="BS12" s="14"/>
      <c r="BT12" s="14"/>
      <c r="BU12" s="14"/>
      <c r="BV12" s="14"/>
      <c r="BW12" s="14"/>
      <c r="BX12" s="14"/>
      <c r="BY12" s="17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6"/>
      <c r="CK12" s="14"/>
      <c r="CL12" s="14"/>
      <c r="CM12" s="14"/>
      <c r="CN12" s="14"/>
      <c r="CO12" s="14"/>
      <c r="CP12" s="14"/>
      <c r="CQ12" s="14"/>
      <c r="CR12" s="14"/>
      <c r="CS12" s="17"/>
      <c r="CT12" s="16"/>
      <c r="CU12" s="14"/>
      <c r="CV12" s="14"/>
      <c r="CW12" s="14"/>
      <c r="CX12" s="14"/>
      <c r="CY12" s="14"/>
      <c r="CZ12" s="14"/>
      <c r="DA12" s="14"/>
      <c r="DB12" s="14"/>
      <c r="DC12" s="14"/>
      <c r="DD12" s="17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6"/>
      <c r="DP12" s="14"/>
      <c r="DQ12" s="14"/>
      <c r="DR12" s="14"/>
      <c r="DS12" s="14"/>
      <c r="DT12" s="14"/>
      <c r="DU12" s="14"/>
      <c r="DV12" s="14"/>
      <c r="DW12" s="14"/>
      <c r="DX12" s="17"/>
      <c r="DY12" s="14"/>
      <c r="DZ12" s="14"/>
      <c r="EA12" s="14"/>
      <c r="EB12" s="14"/>
      <c r="EC12" s="14"/>
      <c r="ED12" s="14"/>
      <c r="EE12" s="14"/>
      <c r="EF12" s="14"/>
      <c r="EG12" s="16"/>
      <c r="EH12" s="14"/>
      <c r="EI12" s="14"/>
      <c r="EJ12" s="14"/>
      <c r="EK12" s="14"/>
      <c r="EL12" s="14"/>
      <c r="EM12" s="14"/>
      <c r="EN12" s="14"/>
      <c r="EO12" s="14"/>
      <c r="EP12" s="17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22"/>
      <c r="FB12" s="20"/>
      <c r="FC12" s="20"/>
      <c r="FD12" s="20"/>
      <c r="FE12" s="20"/>
      <c r="FF12" s="20"/>
      <c r="FG12" s="20"/>
      <c r="FH12" s="20"/>
      <c r="FI12" s="20"/>
      <c r="FJ12" s="20"/>
      <c r="FK12" s="21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4"/>
      <c r="FW12" s="23"/>
      <c r="FX12" s="23"/>
      <c r="FY12" s="23"/>
      <c r="FZ12" s="23"/>
      <c r="GA12" s="23"/>
      <c r="GB12" s="23"/>
      <c r="GC12" s="23"/>
      <c r="GD12" s="23"/>
      <c r="GE12" s="2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8"/>
      <c r="GQ12" s="15"/>
      <c r="GR12" s="15"/>
      <c r="GS12" s="15"/>
      <c r="GT12" s="15"/>
      <c r="GU12" s="15"/>
      <c r="GV12" s="15"/>
      <c r="GW12" s="15"/>
      <c r="GX12" s="15"/>
      <c r="GY12" s="19"/>
      <c r="GZ12" s="15"/>
      <c r="HA12" s="15"/>
      <c r="HB12" s="15"/>
      <c r="HC12" s="15"/>
      <c r="HD12" s="15"/>
      <c r="HE12" s="15"/>
      <c r="HF12" s="15"/>
      <c r="HG12" s="15"/>
      <c r="HH12" s="15"/>
      <c r="HI12" s="15"/>
      <c r="HJ12" s="18"/>
      <c r="HK12" s="15"/>
      <c r="HL12" s="15"/>
      <c r="HM12" s="15"/>
      <c r="HN12" s="15"/>
      <c r="HO12" s="15"/>
      <c r="HP12" s="15"/>
      <c r="HQ12" s="15"/>
      <c r="HR12" s="15"/>
      <c r="HS12" s="15"/>
      <c r="HT12" s="19"/>
      <c r="HU12" s="15"/>
      <c r="HV12" s="15"/>
      <c r="HW12" s="15"/>
      <c r="HX12" s="15"/>
      <c r="HY12" s="15"/>
      <c r="HZ12" s="15"/>
      <c r="IA12" s="15"/>
      <c r="IB12" s="15"/>
      <c r="IC12" s="15"/>
      <c r="ID12" s="19"/>
    </row>
    <row r="13" spans="1:244" s="9" customFormat="1" ht="20.100000000000001" customHeight="1" x14ac:dyDescent="0.25">
      <c r="A13" s="32" t="s">
        <v>15</v>
      </c>
      <c r="B13" s="41" t="s">
        <v>40</v>
      </c>
      <c r="C13" s="46">
        <v>31556767.059999999</v>
      </c>
      <c r="D13" s="44">
        <v>44166</v>
      </c>
      <c r="E13" s="44">
        <v>44336</v>
      </c>
      <c r="F13" s="22"/>
      <c r="G13" s="20"/>
      <c r="H13" s="20"/>
      <c r="I13" s="20"/>
      <c r="J13" s="20"/>
      <c r="K13" s="20"/>
      <c r="L13" s="20"/>
      <c r="M13" s="20"/>
      <c r="N13" s="20"/>
      <c r="O13" s="20"/>
      <c r="P13" s="21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2"/>
      <c r="AB13" s="20"/>
      <c r="AC13" s="20"/>
      <c r="AD13" s="20"/>
      <c r="AE13" s="20"/>
      <c r="AF13" s="20"/>
      <c r="AG13" s="20"/>
      <c r="AH13" s="20"/>
      <c r="AI13" s="20"/>
      <c r="AJ13" s="21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60"/>
      <c r="AV13" s="59"/>
      <c r="AW13" s="59"/>
      <c r="AX13" s="59"/>
      <c r="AY13" s="59"/>
      <c r="AZ13" s="59"/>
      <c r="BA13" s="59"/>
      <c r="BB13" s="59"/>
      <c r="BC13" s="59"/>
      <c r="BD13" s="61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22"/>
      <c r="BP13" s="20"/>
      <c r="BQ13" s="20"/>
      <c r="BR13" s="20"/>
      <c r="BS13" s="20"/>
      <c r="BT13" s="20"/>
      <c r="BU13" s="20"/>
      <c r="BV13" s="20"/>
      <c r="BW13" s="20"/>
      <c r="BX13" s="20"/>
      <c r="BY13" s="21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2"/>
      <c r="CK13" s="20"/>
      <c r="CL13" s="20"/>
      <c r="CM13" s="20"/>
      <c r="CN13" s="20"/>
      <c r="CO13" s="20"/>
      <c r="CP13" s="20"/>
      <c r="CQ13" s="20"/>
      <c r="CR13" s="20"/>
      <c r="CS13" s="21"/>
      <c r="CT13" s="22"/>
      <c r="CU13" s="20"/>
      <c r="CV13" s="20"/>
      <c r="CW13" s="20"/>
      <c r="CX13" s="20"/>
      <c r="CY13" s="20"/>
      <c r="CZ13" s="20"/>
      <c r="DA13" s="20"/>
      <c r="DB13" s="20"/>
      <c r="DC13" s="20"/>
      <c r="DD13" s="21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2"/>
      <c r="DP13" s="20"/>
      <c r="DQ13" s="20"/>
      <c r="DR13" s="20"/>
      <c r="DS13" s="20"/>
      <c r="DT13" s="20"/>
      <c r="DU13" s="20"/>
      <c r="DV13" s="20"/>
      <c r="DW13" s="20"/>
      <c r="DX13" s="21"/>
      <c r="DY13" s="20"/>
      <c r="DZ13" s="20"/>
      <c r="EA13" s="20"/>
      <c r="EB13" s="20"/>
      <c r="EC13" s="20"/>
      <c r="ED13" s="20"/>
      <c r="EE13" s="20"/>
      <c r="EF13" s="20"/>
      <c r="EG13" s="22"/>
      <c r="EH13" s="20"/>
      <c r="EI13" s="20"/>
      <c r="EJ13" s="20"/>
      <c r="EK13" s="20"/>
      <c r="EL13" s="20"/>
      <c r="EM13" s="20"/>
      <c r="EN13" s="20"/>
      <c r="EO13" s="20"/>
      <c r="EP13" s="21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50"/>
      <c r="FB13" s="51"/>
      <c r="FC13" s="51"/>
      <c r="FD13" s="51"/>
      <c r="FE13" s="51"/>
      <c r="FF13" s="51"/>
      <c r="FG13" s="51"/>
      <c r="FH13" s="51"/>
      <c r="FI13" s="51"/>
      <c r="FJ13" s="51"/>
      <c r="FK13" s="54"/>
      <c r="FL13" s="52"/>
      <c r="FM13" s="52"/>
      <c r="FN13" s="52"/>
      <c r="FO13" s="52"/>
      <c r="FP13" s="52"/>
      <c r="FQ13" s="52"/>
      <c r="FR13" s="52"/>
      <c r="FS13" s="52"/>
      <c r="FT13" s="52"/>
      <c r="FU13" s="52"/>
      <c r="FV13" s="55"/>
      <c r="FW13" s="52"/>
      <c r="FX13" s="52"/>
      <c r="FY13" s="52"/>
      <c r="FZ13" s="52"/>
      <c r="GA13" s="52"/>
      <c r="GB13" s="52"/>
      <c r="GC13" s="52"/>
      <c r="GD13" s="52"/>
      <c r="GE13" s="53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3"/>
      <c r="GQ13" s="62"/>
      <c r="GR13" s="62"/>
      <c r="GS13" s="62"/>
      <c r="GT13" s="62"/>
      <c r="GU13" s="62"/>
      <c r="GV13" s="62"/>
      <c r="GW13" s="62"/>
      <c r="GX13" s="62"/>
      <c r="GY13" s="64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24"/>
      <c r="HK13" s="23"/>
      <c r="HL13" s="23"/>
      <c r="HM13" s="23"/>
      <c r="HN13" s="23"/>
      <c r="HO13" s="23"/>
      <c r="HP13" s="23"/>
      <c r="HQ13" s="23"/>
      <c r="HR13" s="23"/>
      <c r="HS13" s="23"/>
      <c r="HT13" s="25"/>
      <c r="HU13" s="23"/>
      <c r="HV13" s="23"/>
      <c r="HW13" s="23"/>
      <c r="HX13" s="23"/>
      <c r="HY13" s="23"/>
      <c r="HZ13" s="23"/>
      <c r="IA13" s="23"/>
      <c r="IB13" s="23"/>
      <c r="IC13" s="23"/>
      <c r="ID13" s="25"/>
      <c r="IE13" s="8"/>
      <c r="IF13" s="8"/>
      <c r="IG13" s="8"/>
      <c r="IH13" s="8"/>
      <c r="II13" s="8"/>
      <c r="IJ13" s="8"/>
    </row>
    <row r="14" spans="1:244" ht="15" customHeight="1" x14ac:dyDescent="0.25">
      <c r="A14" s="32" t="s">
        <v>16</v>
      </c>
      <c r="B14" s="41" t="s">
        <v>41</v>
      </c>
      <c r="C14" s="46">
        <v>37519037.609999999</v>
      </c>
      <c r="D14" s="44">
        <v>44136</v>
      </c>
      <c r="E14" s="44">
        <v>44175</v>
      </c>
      <c r="F14" s="16"/>
      <c r="G14" s="14"/>
      <c r="H14" s="14"/>
      <c r="I14" s="14"/>
      <c r="J14" s="14"/>
      <c r="K14" s="14"/>
      <c r="L14" s="14"/>
      <c r="M14" s="14"/>
      <c r="N14" s="14"/>
      <c r="O14" s="14"/>
      <c r="P14" s="1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6"/>
      <c r="AB14" s="57"/>
      <c r="AC14" s="57"/>
      <c r="AD14" s="57"/>
      <c r="AE14" s="57"/>
      <c r="AF14" s="57"/>
      <c r="AG14" s="57"/>
      <c r="AH14" s="57"/>
      <c r="AI14" s="57"/>
      <c r="AJ14" s="58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6"/>
      <c r="AV14" s="57"/>
      <c r="AW14" s="57"/>
      <c r="AX14" s="57"/>
      <c r="AY14" s="57"/>
      <c r="AZ14" s="57"/>
      <c r="BA14" s="57"/>
      <c r="BB14" s="57"/>
      <c r="BC14" s="57"/>
      <c r="BD14" s="58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6"/>
      <c r="BP14" s="14"/>
      <c r="BQ14" s="14"/>
      <c r="BR14" s="14"/>
      <c r="BS14" s="14"/>
      <c r="BT14" s="14"/>
      <c r="BU14" s="14"/>
      <c r="BV14" s="14"/>
      <c r="BW14" s="14"/>
      <c r="BX14" s="14"/>
      <c r="BY14" s="17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6"/>
      <c r="CK14" s="14"/>
      <c r="CL14" s="14"/>
      <c r="CM14" s="14"/>
      <c r="CN14" s="14"/>
      <c r="CO14" s="14"/>
      <c r="CP14" s="14"/>
      <c r="CQ14" s="14"/>
      <c r="CR14" s="14"/>
      <c r="CS14" s="17"/>
      <c r="CT14" s="16"/>
      <c r="CU14" s="14"/>
      <c r="CV14" s="14"/>
      <c r="CW14" s="14"/>
      <c r="CX14" s="14"/>
      <c r="CY14" s="14"/>
      <c r="CZ14" s="14"/>
      <c r="DA14" s="14"/>
      <c r="DB14" s="14"/>
      <c r="DC14" s="14"/>
      <c r="DD14" s="17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6"/>
      <c r="DP14" s="14"/>
      <c r="DQ14" s="14"/>
      <c r="DR14" s="14"/>
      <c r="DS14" s="14"/>
      <c r="DT14" s="14"/>
      <c r="DU14" s="14"/>
      <c r="DV14" s="14"/>
      <c r="DW14" s="14"/>
      <c r="DX14" s="17"/>
      <c r="DY14" s="14"/>
      <c r="DZ14" s="14"/>
      <c r="EA14" s="14"/>
      <c r="EB14" s="14"/>
      <c r="EC14" s="14"/>
      <c r="ED14" s="14"/>
      <c r="EE14" s="14"/>
      <c r="EF14" s="14"/>
      <c r="EG14" s="16"/>
      <c r="EH14" s="14"/>
      <c r="EI14" s="14"/>
      <c r="EJ14" s="14"/>
      <c r="EK14" s="14"/>
      <c r="EL14" s="14"/>
      <c r="EM14" s="14"/>
      <c r="EN14" s="14"/>
      <c r="EO14" s="14"/>
      <c r="EP14" s="17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6"/>
      <c r="FB14" s="14"/>
      <c r="FC14" s="14"/>
      <c r="FD14" s="14"/>
      <c r="FE14" s="14"/>
      <c r="FF14" s="14"/>
      <c r="FG14" s="14"/>
      <c r="FH14" s="14"/>
      <c r="FI14" s="14"/>
      <c r="FJ14" s="14"/>
      <c r="FK14" s="17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8"/>
      <c r="FW14" s="15"/>
      <c r="FX14" s="15"/>
      <c r="FY14" s="15"/>
      <c r="FZ14" s="15"/>
      <c r="GA14" s="15"/>
      <c r="GB14" s="15"/>
      <c r="GC14" s="15"/>
      <c r="GD14" s="15"/>
      <c r="GE14" s="19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8"/>
      <c r="GQ14" s="15"/>
      <c r="GR14" s="15"/>
      <c r="GS14" s="15"/>
      <c r="GT14" s="15"/>
      <c r="GU14" s="15"/>
      <c r="GV14" s="15"/>
      <c r="GW14" s="15"/>
      <c r="GX14" s="15"/>
      <c r="GY14" s="19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8"/>
      <c r="HK14" s="15"/>
      <c r="HL14" s="15"/>
      <c r="HM14" s="15"/>
      <c r="HN14" s="15"/>
      <c r="HO14" s="15"/>
      <c r="HP14" s="15"/>
      <c r="HQ14" s="15"/>
      <c r="HR14" s="15"/>
      <c r="HS14" s="15"/>
      <c r="HT14" s="19"/>
      <c r="HU14" s="15"/>
      <c r="HV14" s="15"/>
      <c r="HW14" s="15"/>
      <c r="HX14" s="15"/>
      <c r="HY14" s="15"/>
      <c r="HZ14" s="15"/>
      <c r="IA14" s="15"/>
      <c r="IB14" s="15"/>
      <c r="IC14" s="15"/>
      <c r="ID14" s="19"/>
    </row>
    <row r="15" spans="1:244" ht="15" customHeight="1" x14ac:dyDescent="0.25">
      <c r="A15" s="32" t="s">
        <v>54</v>
      </c>
      <c r="B15" s="41" t="s">
        <v>42</v>
      </c>
      <c r="C15" s="46">
        <v>10050998.42</v>
      </c>
      <c r="D15" s="44">
        <v>44146</v>
      </c>
      <c r="E15" s="44">
        <v>44185</v>
      </c>
      <c r="F15" s="22"/>
      <c r="G15" s="20"/>
      <c r="H15" s="20"/>
      <c r="I15" s="20"/>
      <c r="J15" s="20"/>
      <c r="K15" s="20"/>
      <c r="L15" s="20"/>
      <c r="M15" s="20"/>
      <c r="N15" s="20"/>
      <c r="O15" s="20"/>
      <c r="P15" s="21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60"/>
      <c r="AB15" s="59"/>
      <c r="AC15" s="59"/>
      <c r="AD15" s="59"/>
      <c r="AE15" s="59"/>
      <c r="AF15" s="59"/>
      <c r="AG15" s="59"/>
      <c r="AH15" s="59"/>
      <c r="AI15" s="59"/>
      <c r="AJ15" s="61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60"/>
      <c r="AV15" s="59"/>
      <c r="AW15" s="59"/>
      <c r="AX15" s="59"/>
      <c r="AY15" s="59"/>
      <c r="AZ15" s="59"/>
      <c r="BA15" s="59"/>
      <c r="BB15" s="59"/>
      <c r="BC15" s="59"/>
      <c r="BD15" s="61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22"/>
      <c r="BP15" s="20"/>
      <c r="BQ15" s="20"/>
      <c r="BR15" s="20"/>
      <c r="BS15" s="20"/>
      <c r="BT15" s="20"/>
      <c r="BU15" s="20"/>
      <c r="BV15" s="20"/>
      <c r="BW15" s="20"/>
      <c r="BX15" s="20"/>
      <c r="BY15" s="21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2"/>
      <c r="CK15" s="20"/>
      <c r="CL15" s="20"/>
      <c r="CM15" s="20"/>
      <c r="CN15" s="20"/>
      <c r="CO15" s="20"/>
      <c r="CP15" s="20"/>
      <c r="CQ15" s="20"/>
      <c r="CR15" s="20"/>
      <c r="CS15" s="21"/>
      <c r="CT15" s="22"/>
      <c r="CU15" s="20"/>
      <c r="CV15" s="20"/>
      <c r="CW15" s="20"/>
      <c r="CX15" s="20"/>
      <c r="CY15" s="20"/>
      <c r="CZ15" s="20"/>
      <c r="DA15" s="20"/>
      <c r="DB15" s="20"/>
      <c r="DC15" s="20"/>
      <c r="DD15" s="21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2"/>
      <c r="DP15" s="20"/>
      <c r="DQ15" s="20"/>
      <c r="DR15" s="20"/>
      <c r="DS15" s="20"/>
      <c r="DT15" s="20"/>
      <c r="DU15" s="20"/>
      <c r="DV15" s="20"/>
      <c r="DW15" s="20"/>
      <c r="DX15" s="21"/>
      <c r="DY15" s="20"/>
      <c r="DZ15" s="20"/>
      <c r="EA15" s="20"/>
      <c r="EB15" s="20"/>
      <c r="EC15" s="20"/>
      <c r="ED15" s="20"/>
      <c r="EE15" s="20"/>
      <c r="EF15" s="20"/>
      <c r="EG15" s="22"/>
      <c r="EH15" s="20"/>
      <c r="EI15" s="20"/>
      <c r="EJ15" s="20"/>
      <c r="EK15" s="20"/>
      <c r="EL15" s="20"/>
      <c r="EM15" s="20"/>
      <c r="EN15" s="20"/>
      <c r="EO15" s="20"/>
      <c r="EP15" s="21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2"/>
      <c r="FB15" s="20"/>
      <c r="FC15" s="20"/>
      <c r="FD15" s="20"/>
      <c r="FE15" s="20"/>
      <c r="FF15" s="20"/>
      <c r="FG15" s="20"/>
      <c r="FH15" s="20"/>
      <c r="FI15" s="20"/>
      <c r="FJ15" s="20"/>
      <c r="FK15" s="21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4"/>
      <c r="FW15" s="23"/>
      <c r="FX15" s="23"/>
      <c r="FY15" s="23"/>
      <c r="FZ15" s="23"/>
      <c r="GA15" s="23"/>
      <c r="GB15" s="23"/>
      <c r="GC15" s="23"/>
      <c r="GD15" s="23"/>
      <c r="GE15" s="25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4"/>
      <c r="GQ15" s="23"/>
      <c r="GR15" s="23"/>
      <c r="GS15" s="23"/>
      <c r="GT15" s="23"/>
      <c r="GU15" s="23"/>
      <c r="GV15" s="23"/>
      <c r="GW15" s="23"/>
      <c r="GX15" s="23"/>
      <c r="GY15" s="25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4"/>
      <c r="HK15" s="23"/>
      <c r="HL15" s="23"/>
      <c r="HM15" s="23"/>
      <c r="HN15" s="23"/>
      <c r="HO15" s="23"/>
      <c r="HP15" s="23"/>
      <c r="HQ15" s="23"/>
      <c r="HR15" s="23"/>
      <c r="HS15" s="23"/>
      <c r="HT15" s="25"/>
      <c r="HU15" s="23"/>
      <c r="HV15" s="23"/>
      <c r="HW15" s="23"/>
      <c r="HX15" s="23"/>
      <c r="HY15" s="23"/>
      <c r="HZ15" s="23"/>
      <c r="IA15" s="23"/>
      <c r="IB15" s="23"/>
      <c r="IC15" s="23"/>
      <c r="ID15" s="25"/>
    </row>
    <row r="16" spans="1:244" ht="15" customHeight="1" x14ac:dyDescent="0.25">
      <c r="A16" s="32" t="s">
        <v>55</v>
      </c>
      <c r="B16" s="41" t="s">
        <v>43</v>
      </c>
      <c r="C16" s="46">
        <v>24164068.920000002</v>
      </c>
      <c r="D16" s="44">
        <v>44166</v>
      </c>
      <c r="E16" s="44">
        <v>44193</v>
      </c>
      <c r="F16" s="16"/>
      <c r="G16" s="14"/>
      <c r="H16" s="14"/>
      <c r="I16" s="14"/>
      <c r="J16" s="14"/>
      <c r="K16" s="14"/>
      <c r="L16" s="14"/>
      <c r="M16" s="14"/>
      <c r="N16" s="14"/>
      <c r="O16" s="14"/>
      <c r="P16" s="17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6"/>
      <c r="AB16" s="14"/>
      <c r="AC16" s="14"/>
      <c r="AD16" s="14"/>
      <c r="AE16" s="14"/>
      <c r="AF16" s="14"/>
      <c r="AG16" s="14"/>
      <c r="AH16" s="14"/>
      <c r="AI16" s="14"/>
      <c r="AJ16" s="17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56"/>
      <c r="AV16" s="57"/>
      <c r="AW16" s="57"/>
      <c r="AX16" s="57"/>
      <c r="AY16" s="57"/>
      <c r="AZ16" s="57"/>
      <c r="BA16" s="57"/>
      <c r="BB16" s="57"/>
      <c r="BC16" s="57"/>
      <c r="BD16" s="58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6"/>
      <c r="BP16" s="57"/>
      <c r="BQ16" s="57"/>
      <c r="BR16" s="57"/>
      <c r="BS16" s="57"/>
      <c r="BT16" s="57"/>
      <c r="BU16" s="57"/>
      <c r="BV16" s="57"/>
      <c r="BW16" s="14"/>
      <c r="BX16" s="14"/>
      <c r="BY16" s="17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6"/>
      <c r="CK16" s="14"/>
      <c r="CL16" s="14"/>
      <c r="CM16" s="14"/>
      <c r="CN16" s="14"/>
      <c r="CO16" s="14"/>
      <c r="CP16" s="14"/>
      <c r="CQ16" s="14"/>
      <c r="CR16" s="14"/>
      <c r="CS16" s="17"/>
      <c r="CT16" s="16"/>
      <c r="CU16" s="14"/>
      <c r="CV16" s="14"/>
      <c r="CW16" s="14"/>
      <c r="CX16" s="14"/>
      <c r="CY16" s="14"/>
      <c r="CZ16" s="14"/>
      <c r="DA16" s="14"/>
      <c r="DB16" s="14"/>
      <c r="DC16" s="14"/>
      <c r="DD16" s="17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6"/>
      <c r="DP16" s="14"/>
      <c r="DQ16" s="14"/>
      <c r="DR16" s="14"/>
      <c r="DS16" s="14"/>
      <c r="DT16" s="14"/>
      <c r="DU16" s="14"/>
      <c r="DV16" s="14"/>
      <c r="DW16" s="14"/>
      <c r="DX16" s="17"/>
      <c r="DY16" s="14"/>
      <c r="DZ16" s="14"/>
      <c r="EA16" s="14"/>
      <c r="EB16" s="14"/>
      <c r="EC16" s="14"/>
      <c r="ED16" s="14"/>
      <c r="EE16" s="14"/>
      <c r="EF16" s="14"/>
      <c r="EG16" s="16"/>
      <c r="EH16" s="14"/>
      <c r="EI16" s="14"/>
      <c r="EJ16" s="14"/>
      <c r="EK16" s="14"/>
      <c r="EL16" s="14"/>
      <c r="EM16" s="14"/>
      <c r="EN16" s="14"/>
      <c r="EO16" s="14"/>
      <c r="EP16" s="17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6"/>
      <c r="FB16" s="14"/>
      <c r="FC16" s="14"/>
      <c r="FD16" s="14"/>
      <c r="FE16" s="14"/>
      <c r="FF16" s="14"/>
      <c r="FG16" s="14"/>
      <c r="FH16" s="14"/>
      <c r="FI16" s="14"/>
      <c r="FJ16" s="14"/>
      <c r="FK16" s="17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8"/>
      <c r="FW16" s="15"/>
      <c r="FX16" s="15"/>
      <c r="FY16" s="15"/>
      <c r="FZ16" s="15"/>
      <c r="GA16" s="15"/>
      <c r="GB16" s="15"/>
      <c r="GC16" s="15"/>
      <c r="GD16" s="15"/>
      <c r="GE16" s="19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8"/>
      <c r="GQ16" s="15"/>
      <c r="GR16" s="15"/>
      <c r="GS16" s="15"/>
      <c r="GT16" s="15"/>
      <c r="GU16" s="15"/>
      <c r="GV16" s="15"/>
      <c r="GW16" s="15"/>
      <c r="GX16" s="15"/>
      <c r="GY16" s="19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8"/>
      <c r="HK16" s="15"/>
      <c r="HL16" s="15"/>
      <c r="HM16" s="15"/>
      <c r="HN16" s="15"/>
      <c r="HO16" s="15"/>
      <c r="HP16" s="15"/>
      <c r="HQ16" s="15"/>
      <c r="HR16" s="15"/>
      <c r="HS16" s="15"/>
      <c r="HT16" s="19"/>
      <c r="HU16" s="15"/>
      <c r="HV16" s="15"/>
      <c r="HW16" s="15"/>
      <c r="HX16" s="15"/>
      <c r="HY16" s="15"/>
      <c r="HZ16" s="15"/>
      <c r="IA16" s="15"/>
      <c r="IB16" s="15"/>
      <c r="IC16" s="15"/>
      <c r="ID16" s="19"/>
    </row>
    <row r="17" spans="1:244" ht="15" customHeight="1" x14ac:dyDescent="0.25">
      <c r="A17" s="32" t="s">
        <v>56</v>
      </c>
      <c r="B17" s="41" t="s">
        <v>44</v>
      </c>
      <c r="C17" s="47">
        <v>8251391.96</v>
      </c>
      <c r="D17" s="44">
        <v>44186</v>
      </c>
      <c r="E17" s="44">
        <v>44216</v>
      </c>
      <c r="F17" s="22"/>
      <c r="G17" s="20"/>
      <c r="H17" s="20"/>
      <c r="I17" s="20"/>
      <c r="J17" s="20"/>
      <c r="K17" s="20"/>
      <c r="L17" s="20"/>
      <c r="M17" s="20"/>
      <c r="N17" s="20"/>
      <c r="O17" s="20"/>
      <c r="P17" s="21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2"/>
      <c r="AB17" s="20"/>
      <c r="AC17" s="20"/>
      <c r="AD17" s="20"/>
      <c r="AE17" s="20"/>
      <c r="AF17" s="20"/>
      <c r="AG17" s="20"/>
      <c r="AH17" s="20"/>
      <c r="AI17" s="20"/>
      <c r="AJ17" s="21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2"/>
      <c r="AV17" s="20"/>
      <c r="AW17" s="20"/>
      <c r="AX17" s="20"/>
      <c r="AY17" s="20"/>
      <c r="AZ17" s="20"/>
      <c r="BA17" s="20"/>
      <c r="BB17" s="20"/>
      <c r="BC17" s="20"/>
      <c r="BD17" s="21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60"/>
      <c r="BP17" s="59"/>
      <c r="BQ17" s="59"/>
      <c r="BR17" s="59"/>
      <c r="BS17" s="59"/>
      <c r="BT17" s="59"/>
      <c r="BU17" s="59"/>
      <c r="BV17" s="59"/>
      <c r="BW17" s="59"/>
      <c r="BX17" s="59"/>
      <c r="BY17" s="61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60"/>
      <c r="CK17" s="59"/>
      <c r="CL17" s="59"/>
      <c r="CM17" s="59"/>
      <c r="CN17" s="59"/>
      <c r="CO17" s="59"/>
      <c r="CP17" s="59"/>
      <c r="CQ17" s="59"/>
      <c r="CR17" s="59"/>
      <c r="CS17" s="61"/>
      <c r="CT17" s="22"/>
      <c r="CU17" s="20"/>
      <c r="CV17" s="20"/>
      <c r="CW17" s="20"/>
      <c r="CX17" s="20"/>
      <c r="CY17" s="20"/>
      <c r="CZ17" s="20"/>
      <c r="DA17" s="20"/>
      <c r="DB17" s="20"/>
      <c r="DC17" s="20"/>
      <c r="DD17" s="21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2"/>
      <c r="DP17" s="20"/>
      <c r="DQ17" s="20"/>
      <c r="DR17" s="20"/>
      <c r="DS17" s="20"/>
      <c r="DT17" s="20"/>
      <c r="DU17" s="20"/>
      <c r="DV17" s="20"/>
      <c r="DW17" s="20"/>
      <c r="DX17" s="21"/>
      <c r="DY17" s="20"/>
      <c r="DZ17" s="20"/>
      <c r="EA17" s="20"/>
      <c r="EB17" s="20"/>
      <c r="EC17" s="20"/>
      <c r="ED17" s="20"/>
      <c r="EE17" s="20"/>
      <c r="EF17" s="20"/>
      <c r="EG17" s="22"/>
      <c r="EH17" s="20"/>
      <c r="EI17" s="20"/>
      <c r="EJ17" s="20"/>
      <c r="EK17" s="20"/>
      <c r="EL17" s="20"/>
      <c r="EM17" s="20"/>
      <c r="EN17" s="20"/>
      <c r="EO17" s="20"/>
      <c r="EP17" s="21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2"/>
      <c r="FB17" s="20"/>
      <c r="FC17" s="20"/>
      <c r="FD17" s="20"/>
      <c r="FE17" s="20"/>
      <c r="FF17" s="20"/>
      <c r="FG17" s="20"/>
      <c r="FH17" s="20"/>
      <c r="FI17" s="20"/>
      <c r="FJ17" s="20"/>
      <c r="FK17" s="21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4"/>
      <c r="FW17" s="23"/>
      <c r="FX17" s="23"/>
      <c r="FY17" s="23"/>
      <c r="FZ17" s="23"/>
      <c r="GA17" s="23"/>
      <c r="GB17" s="23"/>
      <c r="GC17" s="23"/>
      <c r="GD17" s="23"/>
      <c r="GE17" s="25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4"/>
      <c r="GQ17" s="23"/>
      <c r="GR17" s="23"/>
      <c r="GS17" s="23"/>
      <c r="GT17" s="23"/>
      <c r="GU17" s="23"/>
      <c r="GV17" s="23"/>
      <c r="GW17" s="23"/>
      <c r="GX17" s="23"/>
      <c r="GY17" s="25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4"/>
      <c r="HK17" s="23"/>
      <c r="HL17" s="23"/>
      <c r="HM17" s="23"/>
      <c r="HN17" s="23"/>
      <c r="HO17" s="23"/>
      <c r="HP17" s="23"/>
      <c r="HQ17" s="23"/>
      <c r="HR17" s="23"/>
      <c r="HS17" s="23"/>
      <c r="HT17" s="25"/>
      <c r="HU17" s="23"/>
      <c r="HV17" s="23"/>
      <c r="HW17" s="23"/>
      <c r="HX17" s="23"/>
      <c r="HY17" s="23"/>
      <c r="HZ17" s="23"/>
      <c r="IA17" s="23"/>
      <c r="IB17" s="23"/>
      <c r="IC17" s="23"/>
      <c r="ID17" s="25"/>
    </row>
    <row r="18" spans="1:244" ht="15" customHeight="1" x14ac:dyDescent="0.25">
      <c r="A18" s="32" t="s">
        <v>57</v>
      </c>
      <c r="B18" s="41" t="s">
        <v>45</v>
      </c>
      <c r="C18" s="46">
        <v>2649096.9300000002</v>
      </c>
      <c r="D18" s="44">
        <v>44337</v>
      </c>
      <c r="E18" s="44">
        <v>44347</v>
      </c>
      <c r="F18" s="16"/>
      <c r="G18" s="14"/>
      <c r="H18" s="14"/>
      <c r="I18" s="14"/>
      <c r="J18" s="14"/>
      <c r="K18" s="14"/>
      <c r="L18" s="14"/>
      <c r="M18" s="14"/>
      <c r="N18" s="14"/>
      <c r="O18" s="14"/>
      <c r="P18" s="17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6"/>
      <c r="AB18" s="14"/>
      <c r="AC18" s="14"/>
      <c r="AD18" s="14"/>
      <c r="AE18" s="14"/>
      <c r="AF18" s="14"/>
      <c r="AG18" s="14"/>
      <c r="AH18" s="14"/>
      <c r="AI18" s="14"/>
      <c r="AJ18" s="17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6"/>
      <c r="AV18" s="14"/>
      <c r="AW18" s="14"/>
      <c r="AX18" s="14"/>
      <c r="AY18" s="14"/>
      <c r="AZ18" s="14"/>
      <c r="BA18" s="14"/>
      <c r="BB18" s="14"/>
      <c r="BC18" s="14"/>
      <c r="BD18" s="17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6"/>
      <c r="BP18" s="14"/>
      <c r="BQ18" s="14"/>
      <c r="BR18" s="14"/>
      <c r="BS18" s="14"/>
      <c r="BT18" s="14"/>
      <c r="BU18" s="14"/>
      <c r="BV18" s="14"/>
      <c r="BW18" s="14"/>
      <c r="BX18" s="14"/>
      <c r="BY18" s="17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6"/>
      <c r="CK18" s="14"/>
      <c r="CL18" s="14"/>
      <c r="CM18" s="14"/>
      <c r="CN18" s="14"/>
      <c r="CO18" s="14"/>
      <c r="CP18" s="14"/>
      <c r="CQ18" s="14"/>
      <c r="CR18" s="14"/>
      <c r="CS18" s="17"/>
      <c r="CT18" s="16"/>
      <c r="CU18" s="14"/>
      <c r="CV18" s="14"/>
      <c r="CW18" s="14"/>
      <c r="CX18" s="14"/>
      <c r="CY18" s="14"/>
      <c r="CZ18" s="14"/>
      <c r="DA18" s="14"/>
      <c r="DB18" s="14"/>
      <c r="DC18" s="14"/>
      <c r="DD18" s="17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6"/>
      <c r="DP18" s="14"/>
      <c r="DQ18" s="14"/>
      <c r="DR18" s="14"/>
      <c r="DS18" s="14"/>
      <c r="DT18" s="14"/>
      <c r="DU18" s="14"/>
      <c r="DV18" s="14"/>
      <c r="DW18" s="14"/>
      <c r="DX18" s="17"/>
      <c r="DY18" s="14"/>
      <c r="DZ18" s="14"/>
      <c r="EA18" s="14"/>
      <c r="EB18" s="14"/>
      <c r="EC18" s="14"/>
      <c r="ED18" s="14"/>
      <c r="EE18" s="14"/>
      <c r="EF18" s="14"/>
      <c r="EG18" s="16"/>
      <c r="EH18" s="14"/>
      <c r="EI18" s="14"/>
      <c r="EJ18" s="14"/>
      <c r="EK18" s="14"/>
      <c r="EL18" s="14"/>
      <c r="EM18" s="14"/>
      <c r="EN18" s="14"/>
      <c r="EO18" s="14"/>
      <c r="EP18" s="17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6"/>
      <c r="FB18" s="14"/>
      <c r="FC18" s="14"/>
      <c r="FD18" s="14"/>
      <c r="FE18" s="14"/>
      <c r="FF18" s="14"/>
      <c r="FG18" s="14"/>
      <c r="FH18" s="14"/>
      <c r="FI18" s="14"/>
      <c r="FJ18" s="14"/>
      <c r="FK18" s="17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8"/>
      <c r="FW18" s="15"/>
      <c r="FX18" s="15"/>
      <c r="FY18" s="15"/>
      <c r="FZ18" s="15"/>
      <c r="GA18" s="15"/>
      <c r="GB18" s="15"/>
      <c r="GC18" s="15"/>
      <c r="GD18" s="15"/>
      <c r="GE18" s="19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8"/>
      <c r="GQ18" s="15"/>
      <c r="GR18" s="15"/>
      <c r="GS18" s="15"/>
      <c r="GT18" s="15"/>
      <c r="GU18" s="15"/>
      <c r="GV18" s="15"/>
      <c r="GW18" s="15"/>
      <c r="GX18" s="15"/>
      <c r="GY18" s="19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65"/>
      <c r="HK18" s="66"/>
      <c r="HL18" s="66"/>
      <c r="HM18" s="66"/>
      <c r="HN18" s="66"/>
      <c r="HO18" s="66"/>
      <c r="HP18" s="66"/>
      <c r="HQ18" s="66"/>
      <c r="HR18" s="66"/>
      <c r="HS18" s="66"/>
      <c r="HT18" s="67"/>
      <c r="HU18" s="15"/>
      <c r="HV18" s="15"/>
      <c r="HW18" s="15"/>
      <c r="HX18" s="15"/>
      <c r="HY18" s="15"/>
      <c r="HZ18" s="15"/>
      <c r="IA18" s="15"/>
      <c r="IB18" s="15"/>
      <c r="IC18" s="15"/>
      <c r="ID18" s="19"/>
    </row>
    <row r="19" spans="1:244" ht="15" customHeight="1" x14ac:dyDescent="0.25">
      <c r="A19" s="32" t="s">
        <v>52</v>
      </c>
      <c r="B19" s="41" t="s">
        <v>46</v>
      </c>
      <c r="C19" s="46">
        <v>7048005.6699999999</v>
      </c>
      <c r="D19" s="44">
        <v>44207</v>
      </c>
      <c r="E19" s="44">
        <v>44237</v>
      </c>
      <c r="F19" s="22"/>
      <c r="G19" s="20"/>
      <c r="H19" s="20"/>
      <c r="I19" s="20"/>
      <c r="J19" s="20"/>
      <c r="K19" s="20"/>
      <c r="L19" s="20"/>
      <c r="M19" s="20"/>
      <c r="N19" s="20"/>
      <c r="O19" s="20"/>
      <c r="P19" s="21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2"/>
      <c r="AB19" s="20"/>
      <c r="AC19" s="20"/>
      <c r="AD19" s="20"/>
      <c r="AE19" s="20"/>
      <c r="AF19" s="20"/>
      <c r="AG19" s="20"/>
      <c r="AH19" s="20"/>
      <c r="AI19" s="20"/>
      <c r="AJ19" s="21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2"/>
      <c r="AV19" s="20"/>
      <c r="AW19" s="20"/>
      <c r="AX19" s="20"/>
      <c r="AY19" s="20"/>
      <c r="AZ19" s="20"/>
      <c r="BA19" s="20"/>
      <c r="BB19" s="20"/>
      <c r="BC19" s="20"/>
      <c r="BD19" s="21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2"/>
      <c r="BP19" s="20"/>
      <c r="BQ19" s="20"/>
      <c r="BR19" s="20"/>
      <c r="BS19" s="20"/>
      <c r="BT19" s="20"/>
      <c r="BU19" s="20"/>
      <c r="BV19" s="20"/>
      <c r="BW19" s="20"/>
      <c r="BX19" s="20"/>
      <c r="BY19" s="21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60"/>
      <c r="CK19" s="59"/>
      <c r="CL19" s="59"/>
      <c r="CM19" s="59"/>
      <c r="CN19" s="59"/>
      <c r="CO19" s="59"/>
      <c r="CP19" s="59"/>
      <c r="CQ19" s="59"/>
      <c r="CR19" s="59"/>
      <c r="CS19" s="61"/>
      <c r="CT19" s="60"/>
      <c r="CU19" s="59"/>
      <c r="CV19" s="59"/>
      <c r="CW19" s="59"/>
      <c r="CX19" s="59"/>
      <c r="CY19" s="59"/>
      <c r="CZ19" s="59"/>
      <c r="DA19" s="59"/>
      <c r="DB19" s="59"/>
      <c r="DC19" s="59"/>
      <c r="DD19" s="61"/>
      <c r="DE19" s="59"/>
      <c r="DF19" s="59"/>
      <c r="DG19" s="59"/>
      <c r="DH19" s="59"/>
      <c r="DI19" s="59"/>
      <c r="DJ19" s="59"/>
      <c r="DK19" s="59"/>
      <c r="DL19" s="59"/>
      <c r="DM19" s="59"/>
      <c r="DN19" s="59"/>
      <c r="DO19" s="22"/>
      <c r="DP19" s="20"/>
      <c r="DQ19" s="20"/>
      <c r="DR19" s="20"/>
      <c r="DS19" s="20"/>
      <c r="DT19" s="20"/>
      <c r="DU19" s="20"/>
      <c r="DV19" s="20"/>
      <c r="DW19" s="20"/>
      <c r="DX19" s="21"/>
      <c r="DY19" s="20"/>
      <c r="DZ19" s="20"/>
      <c r="EA19" s="20"/>
      <c r="EB19" s="20"/>
      <c r="EC19" s="20"/>
      <c r="ED19" s="20"/>
      <c r="EE19" s="20"/>
      <c r="EF19" s="20"/>
      <c r="EG19" s="22"/>
      <c r="EH19" s="20"/>
      <c r="EI19" s="20"/>
      <c r="EJ19" s="20"/>
      <c r="EK19" s="20"/>
      <c r="EL19" s="20"/>
      <c r="EM19" s="20"/>
      <c r="EN19" s="20"/>
      <c r="EO19" s="20"/>
      <c r="EP19" s="21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2"/>
      <c r="FB19" s="20"/>
      <c r="FC19" s="20"/>
      <c r="FD19" s="20"/>
      <c r="FE19" s="20"/>
      <c r="FF19" s="20"/>
      <c r="FG19" s="20"/>
      <c r="FH19" s="20"/>
      <c r="FI19" s="20"/>
      <c r="FJ19" s="20"/>
      <c r="FK19" s="21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4"/>
      <c r="FW19" s="23"/>
      <c r="FX19" s="23"/>
      <c r="FY19" s="23"/>
      <c r="FZ19" s="23"/>
      <c r="GA19" s="23"/>
      <c r="GB19" s="23"/>
      <c r="GC19" s="23"/>
      <c r="GD19" s="23"/>
      <c r="GE19" s="25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4"/>
      <c r="GQ19" s="23"/>
      <c r="GR19" s="23"/>
      <c r="GS19" s="23"/>
      <c r="GT19" s="23"/>
      <c r="GU19" s="23"/>
      <c r="GV19" s="23"/>
      <c r="GW19" s="23"/>
      <c r="GX19" s="23"/>
      <c r="GY19" s="25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4"/>
      <c r="HK19" s="23"/>
      <c r="HL19" s="23"/>
      <c r="HM19" s="23"/>
      <c r="HN19" s="23"/>
      <c r="HO19" s="23"/>
      <c r="HP19" s="23"/>
      <c r="HQ19" s="23"/>
      <c r="HR19" s="23"/>
      <c r="HS19" s="23"/>
      <c r="HT19" s="25"/>
      <c r="HU19" s="23"/>
      <c r="HV19" s="23"/>
      <c r="HW19" s="23"/>
      <c r="HX19" s="23"/>
      <c r="HY19" s="23"/>
      <c r="HZ19" s="23"/>
      <c r="IA19" s="23"/>
      <c r="IB19" s="23"/>
      <c r="IC19" s="23"/>
      <c r="ID19" s="25"/>
    </row>
    <row r="20" spans="1:244" ht="15" customHeight="1" x14ac:dyDescent="0.25">
      <c r="A20" s="32" t="s">
        <v>21</v>
      </c>
      <c r="B20" s="42" t="s">
        <v>20</v>
      </c>
      <c r="C20" s="30"/>
      <c r="D20" s="44"/>
      <c r="E20" s="44"/>
      <c r="F20" s="16"/>
      <c r="G20" s="14"/>
      <c r="H20" s="14"/>
      <c r="I20" s="14"/>
      <c r="J20" s="14"/>
      <c r="K20" s="14"/>
      <c r="L20" s="14"/>
      <c r="M20" s="14"/>
      <c r="N20" s="14"/>
      <c r="O20" s="14"/>
      <c r="P20" s="17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6"/>
      <c r="AB20" s="14"/>
      <c r="AC20" s="14"/>
      <c r="AD20" s="14"/>
      <c r="AE20" s="14"/>
      <c r="AF20" s="14"/>
      <c r="AG20" s="14"/>
      <c r="AH20" s="14"/>
      <c r="AI20" s="14"/>
      <c r="AJ20" s="17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6"/>
      <c r="AV20" s="14"/>
      <c r="AW20" s="14"/>
      <c r="AX20" s="14"/>
      <c r="AY20" s="14"/>
      <c r="AZ20" s="14"/>
      <c r="BA20" s="14"/>
      <c r="BB20" s="14"/>
      <c r="BC20" s="14"/>
      <c r="BD20" s="17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6"/>
      <c r="BP20" s="14"/>
      <c r="BQ20" s="14"/>
      <c r="BR20" s="14"/>
      <c r="BS20" s="14"/>
      <c r="BT20" s="14"/>
      <c r="BU20" s="14"/>
      <c r="BV20" s="14"/>
      <c r="BW20" s="14"/>
      <c r="BX20" s="14"/>
      <c r="BY20" s="17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6"/>
      <c r="CK20" s="14"/>
      <c r="CL20" s="14"/>
      <c r="CM20" s="14"/>
      <c r="CN20" s="14"/>
      <c r="CO20" s="14"/>
      <c r="CP20" s="14"/>
      <c r="CQ20" s="14"/>
      <c r="CR20" s="14"/>
      <c r="CS20" s="17"/>
      <c r="CT20" s="16"/>
      <c r="CU20" s="14"/>
      <c r="CV20" s="14"/>
      <c r="CW20" s="14"/>
      <c r="CX20" s="14"/>
      <c r="CY20" s="14"/>
      <c r="CZ20" s="14"/>
      <c r="DA20" s="14"/>
      <c r="DB20" s="14"/>
      <c r="DC20" s="14"/>
      <c r="DD20" s="17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6"/>
      <c r="DP20" s="14"/>
      <c r="DQ20" s="14"/>
      <c r="DR20" s="14"/>
      <c r="DS20" s="14"/>
      <c r="DT20" s="14"/>
      <c r="DU20" s="14"/>
      <c r="DV20" s="14"/>
      <c r="DW20" s="14"/>
      <c r="DX20" s="17"/>
      <c r="DY20" s="14"/>
      <c r="DZ20" s="14"/>
      <c r="EA20" s="14"/>
      <c r="EB20" s="14"/>
      <c r="EC20" s="14"/>
      <c r="ED20" s="14"/>
      <c r="EE20" s="14"/>
      <c r="EF20" s="14"/>
      <c r="EG20" s="16"/>
      <c r="EH20" s="14"/>
      <c r="EI20" s="14"/>
      <c r="EJ20" s="14"/>
      <c r="EK20" s="14"/>
      <c r="EL20" s="14"/>
      <c r="EM20" s="14"/>
      <c r="EN20" s="14"/>
      <c r="EO20" s="14"/>
      <c r="EP20" s="17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6"/>
      <c r="FB20" s="14"/>
      <c r="FC20" s="14"/>
      <c r="FD20" s="14"/>
      <c r="FE20" s="14"/>
      <c r="FF20" s="14"/>
      <c r="FG20" s="14"/>
      <c r="FH20" s="14"/>
      <c r="FI20" s="14"/>
      <c r="FJ20" s="14"/>
      <c r="FK20" s="17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8"/>
      <c r="FW20" s="15"/>
      <c r="FX20" s="15"/>
      <c r="FY20" s="15"/>
      <c r="FZ20" s="15"/>
      <c r="GA20" s="15"/>
      <c r="GB20" s="15"/>
      <c r="GC20" s="15"/>
      <c r="GD20" s="15"/>
      <c r="GE20" s="19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8"/>
      <c r="GQ20" s="15"/>
      <c r="GR20" s="15"/>
      <c r="GS20" s="15"/>
      <c r="GT20" s="15"/>
      <c r="GU20" s="15"/>
      <c r="GV20" s="15"/>
      <c r="GW20" s="15"/>
      <c r="GX20" s="15"/>
      <c r="GY20" s="19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8"/>
      <c r="HK20" s="15"/>
      <c r="HL20" s="15"/>
      <c r="HM20" s="15"/>
      <c r="HN20" s="15"/>
      <c r="HO20" s="15"/>
      <c r="HP20" s="15"/>
      <c r="HQ20" s="15"/>
      <c r="HR20" s="15"/>
      <c r="HS20" s="15"/>
      <c r="HT20" s="19"/>
      <c r="HU20" s="15"/>
      <c r="HV20" s="15"/>
      <c r="HW20" s="15"/>
      <c r="HX20" s="15"/>
      <c r="HY20" s="15"/>
      <c r="HZ20" s="15"/>
      <c r="IA20" s="15"/>
      <c r="IB20" s="15"/>
      <c r="IC20" s="15"/>
      <c r="ID20" s="19"/>
    </row>
    <row r="21" spans="1:244" ht="15" customHeight="1" x14ac:dyDescent="0.25">
      <c r="A21" s="32" t="s">
        <v>22</v>
      </c>
      <c r="B21" s="43" t="s">
        <v>26</v>
      </c>
      <c r="C21" s="30"/>
      <c r="D21" s="44">
        <v>44337</v>
      </c>
      <c r="E21" s="44">
        <v>44347</v>
      </c>
      <c r="F21" s="22"/>
      <c r="G21" s="20"/>
      <c r="H21" s="20"/>
      <c r="I21" s="20"/>
      <c r="J21" s="20"/>
      <c r="K21" s="20"/>
      <c r="L21" s="20"/>
      <c r="M21" s="20"/>
      <c r="N21" s="20"/>
      <c r="O21" s="20"/>
      <c r="P21" s="21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2"/>
      <c r="AB21" s="20"/>
      <c r="AC21" s="20"/>
      <c r="AD21" s="20"/>
      <c r="AE21" s="20"/>
      <c r="AF21" s="20"/>
      <c r="AG21" s="20"/>
      <c r="AH21" s="20"/>
      <c r="AI21" s="20"/>
      <c r="AJ21" s="21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2"/>
      <c r="AV21" s="20"/>
      <c r="AW21" s="20"/>
      <c r="AX21" s="20"/>
      <c r="AY21" s="20"/>
      <c r="AZ21" s="20"/>
      <c r="BA21" s="20"/>
      <c r="BB21" s="20"/>
      <c r="BC21" s="20"/>
      <c r="BD21" s="21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2"/>
      <c r="BP21" s="20"/>
      <c r="BQ21" s="20"/>
      <c r="BR21" s="20"/>
      <c r="BS21" s="20"/>
      <c r="BT21" s="20"/>
      <c r="BU21" s="20"/>
      <c r="BV21" s="20"/>
      <c r="BW21" s="20"/>
      <c r="BX21" s="20"/>
      <c r="BY21" s="21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2"/>
      <c r="CK21" s="20"/>
      <c r="CL21" s="20"/>
      <c r="CM21" s="20"/>
      <c r="CN21" s="20"/>
      <c r="CO21" s="20"/>
      <c r="CP21" s="20"/>
      <c r="CQ21" s="20"/>
      <c r="CR21" s="20"/>
      <c r="CS21" s="21"/>
      <c r="CT21" s="22"/>
      <c r="CU21" s="20"/>
      <c r="CV21" s="20"/>
      <c r="CW21" s="20"/>
      <c r="CX21" s="20"/>
      <c r="CY21" s="20"/>
      <c r="CZ21" s="20"/>
      <c r="DA21" s="20"/>
      <c r="DB21" s="20"/>
      <c r="DC21" s="20"/>
      <c r="DD21" s="21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2"/>
      <c r="DP21" s="20"/>
      <c r="DQ21" s="20"/>
      <c r="DR21" s="20"/>
      <c r="DS21" s="20"/>
      <c r="DT21" s="20"/>
      <c r="DU21" s="20"/>
      <c r="DV21" s="20"/>
      <c r="DW21" s="20"/>
      <c r="DX21" s="21"/>
      <c r="DY21" s="20"/>
      <c r="DZ21" s="20"/>
      <c r="EA21" s="20"/>
      <c r="EB21" s="20"/>
      <c r="EC21" s="20"/>
      <c r="ED21" s="20"/>
      <c r="EE21" s="20"/>
      <c r="EF21" s="20"/>
      <c r="EG21" s="22"/>
      <c r="EH21" s="20"/>
      <c r="EI21" s="20"/>
      <c r="EJ21" s="20"/>
      <c r="EK21" s="20"/>
      <c r="EL21" s="20"/>
      <c r="EM21" s="20"/>
      <c r="EN21" s="20"/>
      <c r="EO21" s="20"/>
      <c r="EP21" s="21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2"/>
      <c r="FB21" s="20"/>
      <c r="FC21" s="20"/>
      <c r="FD21" s="20"/>
      <c r="FE21" s="20"/>
      <c r="FF21" s="20"/>
      <c r="FG21" s="20"/>
      <c r="FH21" s="20"/>
      <c r="FI21" s="20"/>
      <c r="FJ21" s="20"/>
      <c r="FK21" s="21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4"/>
      <c r="FW21" s="23"/>
      <c r="FX21" s="23"/>
      <c r="FY21" s="23"/>
      <c r="FZ21" s="23"/>
      <c r="GA21" s="23"/>
      <c r="GB21" s="23"/>
      <c r="GC21" s="23"/>
      <c r="GD21" s="23"/>
      <c r="GE21" s="25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4"/>
      <c r="GQ21" s="23"/>
      <c r="GR21" s="23"/>
      <c r="GS21" s="23"/>
      <c r="GT21" s="23"/>
      <c r="GU21" s="23"/>
      <c r="GV21" s="23"/>
      <c r="GW21" s="23"/>
      <c r="GX21" s="23"/>
      <c r="GY21" s="25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63"/>
      <c r="HK21" s="62"/>
      <c r="HL21" s="62"/>
      <c r="HM21" s="62"/>
      <c r="HN21" s="62"/>
      <c r="HO21" s="62"/>
      <c r="HP21" s="62"/>
      <c r="HQ21" s="62"/>
      <c r="HR21" s="62"/>
      <c r="HS21" s="62"/>
      <c r="HT21" s="64"/>
      <c r="HU21" s="23"/>
      <c r="HV21" s="23"/>
      <c r="HW21" s="23"/>
      <c r="HX21" s="23"/>
      <c r="HY21" s="23"/>
      <c r="HZ21" s="23"/>
      <c r="IA21" s="23"/>
      <c r="IB21" s="23"/>
      <c r="IC21" s="23"/>
      <c r="ID21" s="25"/>
    </row>
    <row r="22" spans="1:244" ht="15" customHeight="1" x14ac:dyDescent="0.25">
      <c r="A22" s="32"/>
      <c r="B22" s="42" t="s">
        <v>6</v>
      </c>
      <c r="C22" s="30">
        <f>SUM(C7:C21)</f>
        <v>164149240.80000001</v>
      </c>
      <c r="D22" s="45"/>
      <c r="E22" s="49"/>
      <c r="F22" s="50"/>
      <c r="G22" s="51"/>
      <c r="H22" s="51"/>
      <c r="I22" s="51"/>
      <c r="J22" s="51"/>
      <c r="K22" s="51"/>
      <c r="L22" s="51"/>
      <c r="M22" s="51"/>
      <c r="N22" s="51"/>
      <c r="O22" s="51"/>
      <c r="P22" s="54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0"/>
      <c r="AB22" s="51"/>
      <c r="AC22" s="51"/>
      <c r="AD22" s="51"/>
      <c r="AE22" s="51"/>
      <c r="AF22" s="51"/>
      <c r="AG22" s="51"/>
      <c r="AH22" s="51"/>
      <c r="AI22" s="51"/>
      <c r="AJ22" s="54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0"/>
      <c r="AV22" s="51"/>
      <c r="AW22" s="51"/>
      <c r="AX22" s="51"/>
      <c r="AY22" s="51"/>
      <c r="AZ22" s="51"/>
      <c r="BA22" s="51"/>
      <c r="BB22" s="51"/>
      <c r="BC22" s="51"/>
      <c r="BD22" s="54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0"/>
      <c r="BP22" s="51"/>
      <c r="BQ22" s="51"/>
      <c r="BR22" s="51"/>
      <c r="BS22" s="51"/>
      <c r="BT22" s="51"/>
      <c r="BU22" s="51"/>
      <c r="BV22" s="51"/>
      <c r="BW22" s="51"/>
      <c r="BX22" s="51"/>
      <c r="BY22" s="54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0"/>
      <c r="CK22" s="51"/>
      <c r="CL22" s="51"/>
      <c r="CM22" s="51"/>
      <c r="CN22" s="51"/>
      <c r="CO22" s="51"/>
      <c r="CP22" s="51"/>
      <c r="CQ22" s="51"/>
      <c r="CR22" s="51"/>
      <c r="CS22" s="54"/>
      <c r="CT22" s="50"/>
      <c r="CU22" s="51"/>
      <c r="CV22" s="51"/>
      <c r="CW22" s="51"/>
      <c r="CX22" s="51"/>
      <c r="CY22" s="51"/>
      <c r="CZ22" s="51"/>
      <c r="DA22" s="51"/>
      <c r="DB22" s="51"/>
      <c r="DC22" s="51"/>
      <c r="DD22" s="54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0"/>
      <c r="DP22" s="51"/>
      <c r="DQ22" s="51"/>
      <c r="DR22" s="51"/>
      <c r="DS22" s="51"/>
      <c r="DT22" s="51"/>
      <c r="DU22" s="51"/>
      <c r="DV22" s="51"/>
      <c r="DW22" s="51"/>
      <c r="DX22" s="54"/>
      <c r="DY22" s="51"/>
      <c r="DZ22" s="51"/>
      <c r="EA22" s="51"/>
      <c r="EB22" s="51"/>
      <c r="EC22" s="51"/>
      <c r="ED22" s="51"/>
      <c r="EE22" s="51"/>
      <c r="EF22" s="51"/>
      <c r="EG22" s="50"/>
      <c r="EH22" s="51"/>
      <c r="EI22" s="51"/>
      <c r="EJ22" s="51"/>
      <c r="EK22" s="51"/>
      <c r="EL22" s="51"/>
      <c r="EM22" s="51"/>
      <c r="EN22" s="51"/>
      <c r="EO22" s="51"/>
      <c r="EP22" s="54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0"/>
      <c r="FB22" s="51"/>
      <c r="FC22" s="51"/>
      <c r="FD22" s="51"/>
      <c r="FE22" s="51"/>
      <c r="FF22" s="51"/>
      <c r="FG22" s="51"/>
      <c r="FH22" s="51"/>
      <c r="FI22" s="51"/>
      <c r="FJ22" s="51"/>
      <c r="FK22" s="54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5"/>
      <c r="FW22" s="52"/>
      <c r="FX22" s="52"/>
      <c r="FY22" s="52"/>
      <c r="FZ22" s="52"/>
      <c r="GA22" s="52"/>
      <c r="GB22" s="52"/>
      <c r="GC22" s="52"/>
      <c r="GD22" s="52"/>
      <c r="GE22" s="53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5"/>
      <c r="GQ22" s="52"/>
      <c r="GR22" s="52"/>
      <c r="GS22" s="52"/>
      <c r="GT22" s="52"/>
      <c r="GU22" s="52"/>
      <c r="GV22" s="52"/>
      <c r="GW22" s="52"/>
      <c r="GX22" s="52"/>
      <c r="GY22" s="53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5"/>
      <c r="HK22" s="52"/>
      <c r="HL22" s="52"/>
      <c r="HM22" s="52"/>
      <c r="HN22" s="52"/>
      <c r="HO22" s="52"/>
      <c r="HP22" s="52"/>
      <c r="HQ22" s="52"/>
      <c r="HR22" s="52"/>
      <c r="HS22" s="52"/>
      <c r="HT22" s="53"/>
      <c r="HU22" s="52"/>
      <c r="HV22" s="52"/>
      <c r="HW22" s="52"/>
      <c r="HX22" s="52"/>
      <c r="HY22" s="52"/>
      <c r="HZ22" s="52"/>
      <c r="IA22" s="52"/>
      <c r="IB22" s="52"/>
      <c r="IC22" s="52"/>
      <c r="ID22" s="53"/>
    </row>
    <row r="23" spans="1:244" s="4" customFormat="1" ht="15" customHeight="1" x14ac:dyDescent="0.2">
      <c r="A23" s="32"/>
      <c r="B23" s="31" t="s">
        <v>7</v>
      </c>
      <c r="C23" s="33"/>
      <c r="D23" s="10"/>
      <c r="E23" s="10"/>
      <c r="F23" s="89">
        <f>(C9/4)*0.75</f>
        <v>268953.81187500001</v>
      </c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>
        <f>(C9/4*3+C11/3+C12+C14/2+C15/3*2)*0.75</f>
        <v>36433967.204374999</v>
      </c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>
        <f>(C11/3*2++C14/2+C15/3+C16+C17/2+230324.84)*0.75+7630746.98</f>
        <v>60177825.963750005</v>
      </c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89"/>
      <c r="BP23" s="89"/>
      <c r="BQ23" s="89"/>
      <c r="BR23" s="89"/>
      <c r="BS23" s="89"/>
      <c r="BT23" s="89"/>
      <c r="BU23" s="89"/>
      <c r="BV23" s="89"/>
      <c r="BW23" s="89"/>
      <c r="BX23" s="89"/>
      <c r="BY23" s="89"/>
      <c r="BZ23" s="89">
        <f>(C17/2+C19/3*2)*1.2</f>
        <v>10589239.711999999</v>
      </c>
      <c r="CA23" s="89"/>
      <c r="CB23" s="89"/>
      <c r="CC23" s="89"/>
      <c r="CD23" s="89"/>
      <c r="CE23" s="89"/>
      <c r="CF23" s="89"/>
      <c r="CG23" s="89"/>
      <c r="CH23" s="89"/>
      <c r="CI23" s="89"/>
      <c r="CJ23" s="89"/>
      <c r="CK23" s="89"/>
      <c r="CL23" s="89"/>
      <c r="CM23" s="89"/>
      <c r="CN23" s="89"/>
      <c r="CO23" s="89"/>
      <c r="CP23" s="89"/>
      <c r="CQ23" s="89"/>
      <c r="CR23" s="89"/>
      <c r="CS23" s="89"/>
      <c r="CT23" s="89"/>
      <c r="CU23" s="89"/>
      <c r="CV23" s="89"/>
      <c r="CW23" s="89"/>
      <c r="CX23" s="89"/>
      <c r="CY23" s="89"/>
      <c r="CZ23" s="89"/>
      <c r="DA23" s="89"/>
      <c r="DB23" s="89"/>
      <c r="DC23" s="89"/>
      <c r="DD23" s="89"/>
      <c r="DE23" s="89">
        <f>(C19/3)*1.25+4000000</f>
        <v>6936669.0291666668</v>
      </c>
      <c r="DF23" s="89"/>
      <c r="DG23" s="89"/>
      <c r="DH23" s="89"/>
      <c r="DI23" s="89"/>
      <c r="DJ23" s="89"/>
      <c r="DK23" s="89"/>
      <c r="DL23" s="89"/>
      <c r="DM23" s="89"/>
      <c r="DN23" s="89"/>
      <c r="DO23" s="89"/>
      <c r="DP23" s="89"/>
      <c r="DQ23" s="89"/>
      <c r="DR23" s="89"/>
      <c r="DS23" s="89"/>
      <c r="DT23" s="89"/>
      <c r="DU23" s="89"/>
      <c r="DV23" s="89"/>
      <c r="DW23" s="89"/>
      <c r="DX23" s="89"/>
      <c r="DY23" s="89"/>
      <c r="DZ23" s="89"/>
      <c r="EA23" s="89"/>
      <c r="EB23" s="89"/>
      <c r="EC23" s="89"/>
      <c r="ED23" s="89"/>
      <c r="EE23" s="89"/>
      <c r="EF23" s="89"/>
      <c r="EG23" s="100">
        <v>0</v>
      </c>
      <c r="EH23" s="100"/>
      <c r="EI23" s="100"/>
      <c r="EJ23" s="100"/>
      <c r="EK23" s="100"/>
      <c r="EL23" s="100"/>
      <c r="EM23" s="100"/>
      <c r="EN23" s="100"/>
      <c r="EO23" s="100"/>
      <c r="EP23" s="100"/>
      <c r="EQ23" s="100"/>
      <c r="ER23" s="100"/>
      <c r="ES23" s="100"/>
      <c r="ET23" s="100"/>
      <c r="EU23" s="100"/>
      <c r="EV23" s="100"/>
      <c r="EW23" s="100"/>
      <c r="EX23" s="100"/>
      <c r="EY23" s="100"/>
      <c r="EZ23" s="100"/>
      <c r="FA23" s="100"/>
      <c r="FB23" s="100"/>
      <c r="FC23" s="100"/>
      <c r="FD23" s="100"/>
      <c r="FE23" s="100"/>
      <c r="FF23" s="100"/>
      <c r="FG23" s="100"/>
      <c r="FH23" s="100"/>
      <c r="FI23" s="100"/>
      <c r="FJ23" s="100"/>
      <c r="FK23" s="100"/>
      <c r="FL23" s="88">
        <f>(C13/2)*1.25+3000000</f>
        <v>22722979.412499998</v>
      </c>
      <c r="FM23" s="88"/>
      <c r="FN23" s="88"/>
      <c r="FO23" s="88"/>
      <c r="FP23" s="88"/>
      <c r="FQ23" s="88"/>
      <c r="FR23" s="88"/>
      <c r="FS23" s="88"/>
      <c r="FT23" s="88"/>
      <c r="FU23" s="88"/>
      <c r="FV23" s="88"/>
      <c r="FW23" s="88"/>
      <c r="FX23" s="88"/>
      <c r="FY23" s="88"/>
      <c r="FZ23" s="88"/>
      <c r="GA23" s="88"/>
      <c r="GB23" s="88"/>
      <c r="GC23" s="88"/>
      <c r="GD23" s="88"/>
      <c r="GE23" s="88"/>
      <c r="GF23" s="88"/>
      <c r="GG23" s="88"/>
      <c r="GH23" s="88"/>
      <c r="GI23" s="88"/>
      <c r="GJ23" s="88"/>
      <c r="GK23" s="88"/>
      <c r="GL23" s="88"/>
      <c r="GM23" s="88"/>
      <c r="GN23" s="88"/>
      <c r="GO23" s="88"/>
      <c r="GP23" s="88">
        <f>(C13/3+C18-230324.84)*1.25+10847487.61</f>
        <v>27019605.664166667</v>
      </c>
      <c r="GQ23" s="88"/>
      <c r="GR23" s="88"/>
      <c r="GS23" s="88"/>
      <c r="GT23" s="88"/>
      <c r="GU23" s="88"/>
      <c r="GV23" s="88"/>
      <c r="GW23" s="88"/>
      <c r="GX23" s="88"/>
      <c r="GY23" s="88"/>
      <c r="GZ23" s="88"/>
      <c r="HA23" s="88"/>
      <c r="HB23" s="88"/>
      <c r="HC23" s="88"/>
      <c r="HD23" s="88"/>
      <c r="HE23" s="88"/>
      <c r="HF23" s="88"/>
      <c r="HG23" s="88"/>
      <c r="HH23" s="88"/>
      <c r="HI23" s="88"/>
      <c r="HJ23" s="88"/>
      <c r="HK23" s="88"/>
      <c r="HL23" s="88"/>
      <c r="HM23" s="88"/>
      <c r="HN23" s="88"/>
      <c r="HO23" s="88"/>
      <c r="HP23" s="88"/>
      <c r="HQ23" s="88"/>
      <c r="HR23" s="88"/>
      <c r="HS23" s="88"/>
      <c r="HT23" s="88"/>
      <c r="HU23" s="88"/>
      <c r="HV23" s="88"/>
      <c r="HW23" s="88"/>
      <c r="HX23" s="88"/>
      <c r="HY23" s="88"/>
      <c r="HZ23" s="88"/>
      <c r="IA23" s="88"/>
      <c r="IB23" s="88"/>
      <c r="IC23" s="88"/>
      <c r="ID23" s="88"/>
      <c r="IE23" s="68">
        <f>67268493.02-BZ23-DE23-EG23-FL23-GP23</f>
        <v>-0.79783333465456963</v>
      </c>
      <c r="IF23" s="7"/>
      <c r="IG23" s="7"/>
      <c r="IH23" s="7"/>
      <c r="II23" s="7"/>
      <c r="IJ23" s="7"/>
    </row>
    <row r="24" spans="1:244" s="4" customFormat="1" ht="15" customHeight="1" x14ac:dyDescent="0.2">
      <c r="A24" s="32"/>
      <c r="B24" s="31" t="s">
        <v>8</v>
      </c>
      <c r="C24" s="33"/>
      <c r="D24" s="10"/>
      <c r="E24" s="10"/>
      <c r="F24" s="98">
        <f>F23</f>
        <v>268953.81187500001</v>
      </c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>
        <f>F24+Q23</f>
        <v>36702921.016249999</v>
      </c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>
        <f>AU23+Q24</f>
        <v>96880746.980000004</v>
      </c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8"/>
      <c r="BP24" s="98"/>
      <c r="BQ24" s="98"/>
      <c r="BR24" s="98"/>
      <c r="BS24" s="98"/>
      <c r="BT24" s="98"/>
      <c r="BU24" s="98"/>
      <c r="BV24" s="98"/>
      <c r="BW24" s="98"/>
      <c r="BX24" s="98"/>
      <c r="BY24" s="98"/>
      <c r="BZ24" s="98">
        <f>BZ23+AU24</f>
        <v>107469986.692</v>
      </c>
      <c r="CA24" s="98"/>
      <c r="CB24" s="98"/>
      <c r="CC24" s="98"/>
      <c r="CD24" s="98"/>
      <c r="CE24" s="98"/>
      <c r="CF24" s="98"/>
      <c r="CG24" s="98"/>
      <c r="CH24" s="98"/>
      <c r="CI24" s="98"/>
      <c r="CJ24" s="98"/>
      <c r="CK24" s="98"/>
      <c r="CL24" s="98"/>
      <c r="CM24" s="98"/>
      <c r="CN24" s="98"/>
      <c r="CO24" s="98"/>
      <c r="CP24" s="98"/>
      <c r="CQ24" s="98"/>
      <c r="CR24" s="98"/>
      <c r="CS24" s="98"/>
      <c r="CT24" s="98"/>
      <c r="CU24" s="98"/>
      <c r="CV24" s="98"/>
      <c r="CW24" s="98"/>
      <c r="CX24" s="98"/>
      <c r="CY24" s="98"/>
      <c r="CZ24" s="98"/>
      <c r="DA24" s="98"/>
      <c r="DB24" s="98"/>
      <c r="DC24" s="98"/>
      <c r="DD24" s="98"/>
      <c r="DE24" s="98">
        <f>DE23+BZ24</f>
        <v>114406655.72116667</v>
      </c>
      <c r="DF24" s="98"/>
      <c r="DG24" s="98"/>
      <c r="DH24" s="98"/>
      <c r="DI24" s="98"/>
      <c r="DJ24" s="98"/>
      <c r="DK24" s="98"/>
      <c r="DL24" s="98"/>
      <c r="DM24" s="98"/>
      <c r="DN24" s="98"/>
      <c r="DO24" s="98"/>
      <c r="DP24" s="98"/>
      <c r="DQ24" s="98"/>
      <c r="DR24" s="98"/>
      <c r="DS24" s="98"/>
      <c r="DT24" s="98"/>
      <c r="DU24" s="98"/>
      <c r="DV24" s="98"/>
      <c r="DW24" s="98"/>
      <c r="DX24" s="98"/>
      <c r="DY24" s="98"/>
      <c r="DZ24" s="98"/>
      <c r="EA24" s="98"/>
      <c r="EB24" s="98"/>
      <c r="EC24" s="98"/>
      <c r="ED24" s="98"/>
      <c r="EE24" s="98"/>
      <c r="EF24" s="98"/>
      <c r="EG24" s="99">
        <f>EG23+DE24</f>
        <v>114406655.72116667</v>
      </c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82">
        <f>FL23+EG24</f>
        <v>137129635.13366666</v>
      </c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>
        <f>GP23+FL24</f>
        <v>164149240.79783332</v>
      </c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7"/>
      <c r="IF24" s="7"/>
      <c r="IG24" s="7"/>
      <c r="IH24" s="7"/>
      <c r="II24" s="7"/>
      <c r="IJ24" s="7"/>
    </row>
    <row r="25" spans="1:244" ht="15" customHeight="1" x14ac:dyDescent="0.25"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  <c r="ER25" s="76"/>
      <c r="ES25" s="76"/>
      <c r="ET25" s="76"/>
      <c r="EU25" s="76"/>
      <c r="EV25" s="76"/>
      <c r="EW25" s="76"/>
      <c r="EX25" s="76"/>
      <c r="EY25" s="76"/>
      <c r="EZ25" s="76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7"/>
      <c r="FM25" s="77"/>
      <c r="FN25" s="77"/>
      <c r="FO25" s="77"/>
      <c r="FP25" s="77"/>
      <c r="FQ25" s="77"/>
      <c r="FR25" s="77"/>
      <c r="FS25" s="77"/>
      <c r="FT25" s="77"/>
      <c r="FU25" s="77"/>
      <c r="FV25" s="77"/>
      <c r="FW25" s="77"/>
      <c r="FX25" s="77"/>
      <c r="FY25" s="77"/>
      <c r="FZ25" s="77"/>
      <c r="GA25" s="77"/>
      <c r="GB25" s="77"/>
      <c r="GC25" s="77"/>
      <c r="GD25" s="77"/>
      <c r="GE25" s="77"/>
      <c r="GF25" s="77"/>
      <c r="GG25" s="77"/>
      <c r="GH25" s="77"/>
      <c r="GI25" s="77"/>
      <c r="GJ25" s="77"/>
      <c r="GK25" s="77"/>
      <c r="GL25" s="77"/>
      <c r="GM25" s="77"/>
      <c r="GN25" s="77"/>
      <c r="GO25" s="77"/>
      <c r="GP25" s="77"/>
      <c r="GQ25" s="77"/>
      <c r="GR25" s="77"/>
      <c r="GS25" s="77"/>
      <c r="GT25" s="77"/>
      <c r="GU25" s="77"/>
      <c r="GV25" s="77"/>
      <c r="GW25" s="77"/>
      <c r="GX25" s="77"/>
      <c r="GY25" s="77"/>
      <c r="GZ25" s="77"/>
      <c r="HA25" s="77"/>
      <c r="HB25" s="77"/>
      <c r="HC25" s="77"/>
      <c r="HD25" s="77"/>
      <c r="HE25" s="77"/>
      <c r="HF25" s="77"/>
      <c r="HG25" s="77"/>
      <c r="HH25" s="77"/>
      <c r="HI25" s="77"/>
      <c r="HJ25" s="77"/>
      <c r="HK25" s="77"/>
      <c r="HL25" s="77"/>
      <c r="HM25" s="77"/>
      <c r="HN25" s="77"/>
      <c r="HO25" s="77"/>
      <c r="HP25" s="77"/>
      <c r="HQ25" s="77"/>
      <c r="HR25" s="77"/>
      <c r="HS25" s="77"/>
      <c r="HT25" s="77"/>
      <c r="HU25" s="77"/>
      <c r="HV25" s="77"/>
      <c r="HW25" s="77"/>
      <c r="HX25" s="77"/>
      <c r="HY25" s="77"/>
      <c r="HZ25" s="77"/>
      <c r="IA25" s="77"/>
      <c r="IB25" s="77"/>
      <c r="IC25" s="77"/>
      <c r="ID25" s="77"/>
    </row>
    <row r="26" spans="1:244" s="29" customFormat="1" ht="118.5" hidden="1" customHeight="1" x14ac:dyDescent="0.25">
      <c r="A26" s="26"/>
      <c r="B26" s="35" t="s">
        <v>24</v>
      </c>
      <c r="C26" s="27"/>
      <c r="D26" s="27"/>
      <c r="E26" s="27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0" t="s">
        <v>32</v>
      </c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0" t="s">
        <v>30</v>
      </c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0" t="s">
        <v>29</v>
      </c>
      <c r="DF26" s="70"/>
      <c r="DG26" s="70"/>
      <c r="DH26" s="70"/>
      <c r="DI26" s="70"/>
      <c r="DJ26" s="70"/>
      <c r="DK26" s="70"/>
      <c r="DL26" s="70"/>
      <c r="DM26" s="70"/>
      <c r="DN26" s="70"/>
      <c r="DO26" s="70"/>
      <c r="DP26" s="70"/>
      <c r="DQ26" s="70"/>
      <c r="DR26" s="70"/>
      <c r="DS26" s="70"/>
      <c r="DT26" s="70"/>
      <c r="DU26" s="70"/>
      <c r="DV26" s="70"/>
      <c r="DW26" s="70"/>
      <c r="DX26" s="70"/>
      <c r="DY26" s="70"/>
      <c r="DZ26" s="70"/>
      <c r="EA26" s="70"/>
      <c r="EB26" s="70"/>
      <c r="EC26" s="70"/>
      <c r="ED26" s="70"/>
      <c r="EE26" s="70"/>
      <c r="EF26" s="70"/>
      <c r="EG26" s="70" t="s">
        <v>31</v>
      </c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2" t="s">
        <v>33</v>
      </c>
      <c r="FM26" s="73"/>
      <c r="FN26" s="73"/>
      <c r="FO26" s="73"/>
      <c r="FP26" s="73"/>
      <c r="FQ26" s="73"/>
      <c r="FR26" s="73"/>
      <c r="FS26" s="73"/>
      <c r="FT26" s="73"/>
      <c r="FU26" s="73"/>
      <c r="FV26" s="73"/>
      <c r="FW26" s="73"/>
      <c r="FX26" s="73"/>
      <c r="FY26" s="73"/>
      <c r="FZ26" s="73"/>
      <c r="GA26" s="73"/>
      <c r="GB26" s="73"/>
      <c r="GC26" s="73"/>
      <c r="GD26" s="73"/>
      <c r="GE26" s="73"/>
      <c r="GF26" s="73"/>
      <c r="GG26" s="73"/>
      <c r="GH26" s="73"/>
      <c r="GI26" s="73"/>
      <c r="GJ26" s="73"/>
      <c r="GK26" s="73"/>
      <c r="GL26" s="73"/>
      <c r="GM26" s="73"/>
      <c r="GN26" s="73"/>
      <c r="GO26" s="73"/>
      <c r="GP26" s="72" t="s">
        <v>34</v>
      </c>
      <c r="GQ26" s="73"/>
      <c r="GR26" s="73"/>
      <c r="GS26" s="73"/>
      <c r="GT26" s="73"/>
      <c r="GU26" s="73"/>
      <c r="GV26" s="73"/>
      <c r="GW26" s="73"/>
      <c r="GX26" s="73"/>
      <c r="GY26" s="73"/>
      <c r="GZ26" s="73"/>
      <c r="HA26" s="73"/>
      <c r="HB26" s="73"/>
      <c r="HC26" s="73"/>
      <c r="HD26" s="73"/>
      <c r="HE26" s="73"/>
      <c r="HF26" s="73"/>
      <c r="HG26" s="73"/>
      <c r="HH26" s="73"/>
      <c r="HI26" s="73"/>
      <c r="HJ26" s="73"/>
      <c r="HK26" s="73"/>
      <c r="HL26" s="73"/>
      <c r="HM26" s="73"/>
      <c r="HN26" s="73"/>
      <c r="HO26" s="73"/>
      <c r="HP26" s="73"/>
      <c r="HQ26" s="73"/>
      <c r="HR26" s="73"/>
      <c r="HS26" s="73"/>
      <c r="HT26" s="73"/>
      <c r="HU26" s="73" t="s">
        <v>23</v>
      </c>
      <c r="HV26" s="73"/>
      <c r="HW26" s="73"/>
      <c r="HX26" s="73"/>
      <c r="HY26" s="73"/>
      <c r="HZ26" s="73"/>
      <c r="IA26" s="73"/>
      <c r="IB26" s="73"/>
      <c r="IC26" s="73"/>
      <c r="ID26" s="73"/>
      <c r="IE26" s="28"/>
      <c r="IF26" s="28"/>
      <c r="IG26" s="28"/>
      <c r="IH26" s="28"/>
      <c r="II26" s="28"/>
      <c r="IJ26" s="28"/>
    </row>
    <row r="27" spans="1:244" s="13" customFormat="1" ht="117" customHeight="1" x14ac:dyDescent="0.25">
      <c r="A27" s="11"/>
      <c r="B27" s="102" t="s">
        <v>66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  <c r="AF27" s="102"/>
      <c r="AG27" s="102"/>
      <c r="AH27" s="102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2"/>
      <c r="CG27" s="102"/>
      <c r="CH27" s="102"/>
      <c r="CI27" s="102"/>
      <c r="CJ27" s="102"/>
      <c r="CK27" s="102"/>
      <c r="CL27" s="102"/>
      <c r="CM27" s="102"/>
      <c r="CN27" s="102"/>
      <c r="CO27" s="102"/>
      <c r="CP27" s="102"/>
      <c r="CQ27" s="102"/>
      <c r="CR27" s="102"/>
      <c r="CS27" s="102"/>
      <c r="CT27" s="102"/>
      <c r="CU27" s="102"/>
      <c r="CV27" s="102"/>
      <c r="CW27" s="102"/>
      <c r="CX27" s="102"/>
      <c r="CY27" s="102"/>
      <c r="CZ27" s="102"/>
      <c r="DA27" s="102"/>
      <c r="DB27" s="102"/>
      <c r="DC27" s="102"/>
      <c r="DD27" s="102"/>
      <c r="DE27" s="102"/>
      <c r="DF27" s="102"/>
      <c r="DG27" s="102"/>
      <c r="DH27" s="102"/>
      <c r="DI27" s="102"/>
      <c r="DJ27" s="102"/>
      <c r="DK27" s="102"/>
      <c r="DL27" s="102"/>
      <c r="DM27" s="102"/>
      <c r="DN27" s="102"/>
      <c r="DO27" s="102"/>
      <c r="DP27" s="102"/>
      <c r="DQ27" s="102"/>
      <c r="DR27" s="102"/>
      <c r="DS27" s="102"/>
      <c r="DT27" s="102"/>
      <c r="DU27" s="102"/>
      <c r="DV27" s="102"/>
      <c r="DW27" s="102"/>
      <c r="DX27" s="102"/>
      <c r="DY27" s="102"/>
      <c r="DZ27" s="102"/>
      <c r="EA27" s="102"/>
      <c r="EB27" s="102"/>
      <c r="EC27" s="102"/>
      <c r="ED27" s="102"/>
      <c r="EE27" s="102"/>
      <c r="EF27" s="102"/>
      <c r="EG27" s="102"/>
      <c r="EH27" s="102"/>
      <c r="EI27" s="102"/>
      <c r="EJ27" s="102"/>
      <c r="EK27" s="102"/>
      <c r="EL27" s="102"/>
      <c r="EM27" s="102"/>
      <c r="EN27" s="102"/>
      <c r="EO27" s="102"/>
      <c r="EP27" s="102"/>
      <c r="EQ27" s="102"/>
      <c r="ER27" s="102"/>
      <c r="ES27" s="102"/>
      <c r="ET27" s="102"/>
      <c r="EU27" s="102"/>
      <c r="EV27" s="102"/>
      <c r="EW27" s="102"/>
      <c r="EX27" s="102"/>
      <c r="EY27" s="102"/>
      <c r="EZ27" s="102"/>
      <c r="FA27" s="102"/>
      <c r="FB27" s="102"/>
      <c r="FC27" s="102"/>
      <c r="FD27" s="102"/>
      <c r="FE27" s="102"/>
      <c r="FF27" s="102"/>
      <c r="FG27" s="102"/>
      <c r="FH27" s="102"/>
      <c r="FI27" s="102"/>
      <c r="FJ27" s="102"/>
      <c r="FK27" s="102"/>
      <c r="FL27" s="102"/>
      <c r="FM27" s="102"/>
      <c r="FN27" s="102"/>
      <c r="FO27" s="102"/>
      <c r="FP27" s="102"/>
      <c r="FQ27" s="102"/>
      <c r="FR27" s="102"/>
      <c r="FS27" s="102"/>
      <c r="FT27" s="102"/>
      <c r="FU27" s="102"/>
      <c r="FV27" s="102"/>
      <c r="FW27" s="102"/>
      <c r="FX27" s="102"/>
      <c r="FY27" s="102"/>
      <c r="FZ27" s="102"/>
      <c r="GA27" s="102"/>
      <c r="GB27" s="102"/>
      <c r="GC27" s="102"/>
      <c r="GD27" s="102"/>
      <c r="GE27" s="102"/>
      <c r="GF27" s="102"/>
      <c r="GG27" s="102"/>
      <c r="GH27" s="102"/>
      <c r="GI27" s="102"/>
      <c r="GJ27" s="102"/>
      <c r="GK27" s="102"/>
      <c r="GL27" s="102"/>
      <c r="GM27" s="102"/>
      <c r="GN27" s="102"/>
      <c r="GO27" s="102"/>
      <c r="GP27" s="102"/>
      <c r="GQ27" s="102"/>
      <c r="GR27" s="102"/>
      <c r="GS27" s="102"/>
      <c r="GT27" s="102"/>
      <c r="GU27" s="102"/>
      <c r="GV27" s="102"/>
      <c r="GW27" s="102"/>
      <c r="GX27" s="102"/>
      <c r="GY27" s="102"/>
      <c r="GZ27" s="102"/>
      <c r="HA27" s="102"/>
      <c r="HB27" s="102"/>
      <c r="HC27" s="102"/>
      <c r="HD27" s="102"/>
      <c r="HE27" s="102"/>
      <c r="HF27" s="102"/>
      <c r="HG27" s="102"/>
      <c r="HH27" s="102"/>
      <c r="HI27" s="102"/>
      <c r="HJ27" s="102"/>
      <c r="HK27" s="102"/>
      <c r="HL27" s="102"/>
      <c r="HM27" s="102"/>
      <c r="HN27" s="102"/>
      <c r="HO27" s="102"/>
      <c r="HP27" s="102"/>
      <c r="HQ27" s="102"/>
      <c r="HR27" s="102"/>
      <c r="HS27" s="102"/>
      <c r="HT27" s="102"/>
      <c r="HU27" s="102"/>
      <c r="HV27" s="102"/>
      <c r="HW27" s="102"/>
      <c r="HX27" s="102"/>
      <c r="HY27" s="102"/>
      <c r="HZ27" s="102"/>
      <c r="IA27" s="102"/>
      <c r="IB27" s="102"/>
      <c r="IC27" s="102"/>
      <c r="ID27" s="102"/>
      <c r="IE27" s="12"/>
      <c r="IF27" s="12"/>
      <c r="IG27" s="12"/>
      <c r="IH27" s="12"/>
      <c r="II27" s="12"/>
      <c r="IJ27" s="12"/>
    </row>
    <row r="28" spans="1:244" ht="110.1" customHeight="1" x14ac:dyDescent="0.25">
      <c r="B28" s="81" t="s">
        <v>27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79" t="s">
        <v>28</v>
      </c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80"/>
      <c r="FD28" s="80"/>
      <c r="FE28" s="80"/>
      <c r="FF28" s="80"/>
      <c r="FG28" s="80"/>
      <c r="FH28" s="80"/>
      <c r="FI28" s="80"/>
      <c r="FJ28" s="80"/>
      <c r="FK28" s="80"/>
      <c r="FL28" s="80"/>
      <c r="FM28" s="80"/>
      <c r="FN28" s="80"/>
      <c r="FO28" s="80"/>
      <c r="FP28" s="80"/>
      <c r="FQ28" s="80"/>
      <c r="FR28" s="80"/>
      <c r="FS28" s="80"/>
      <c r="FT28" s="80"/>
      <c r="FU28" s="80"/>
      <c r="FV28" s="80"/>
      <c r="FW28" s="80"/>
      <c r="FX28" s="80"/>
      <c r="FY28" s="80"/>
      <c r="FZ28" s="80"/>
      <c r="GA28" s="80"/>
      <c r="GB28" s="80"/>
      <c r="GC28" s="80"/>
      <c r="GD28" s="80"/>
      <c r="GE28" s="80"/>
      <c r="GF28" s="80"/>
      <c r="GG28" s="80"/>
      <c r="GH28" s="80"/>
      <c r="GI28" s="80"/>
      <c r="GJ28" s="80"/>
      <c r="GK28" s="80"/>
      <c r="GL28" s="80"/>
      <c r="GM28" s="80"/>
      <c r="GN28" s="80"/>
      <c r="GO28" s="80"/>
      <c r="GP28" s="80"/>
      <c r="GQ28" s="80"/>
      <c r="GR28" s="80"/>
      <c r="GS28" s="80"/>
      <c r="GT28" s="80"/>
      <c r="GU28" s="80"/>
      <c r="GV28" s="80"/>
      <c r="GW28" s="80"/>
      <c r="GX28" s="80"/>
      <c r="GY28" s="80"/>
      <c r="GZ28" s="80"/>
      <c r="HA28" s="80"/>
      <c r="HB28" s="80"/>
      <c r="HC28" s="80"/>
      <c r="HD28" s="80"/>
      <c r="HE28" s="80"/>
      <c r="HF28" s="80"/>
      <c r="HG28" s="80"/>
      <c r="HH28" s="80"/>
      <c r="HI28" s="80"/>
      <c r="HJ28" s="80"/>
      <c r="HK28" s="80"/>
      <c r="HL28" s="80"/>
      <c r="HM28" s="80"/>
      <c r="HN28" s="80"/>
      <c r="HO28" s="80"/>
      <c r="HP28" s="80"/>
      <c r="HQ28" s="80"/>
      <c r="HR28" s="80"/>
      <c r="HS28" s="80"/>
      <c r="HT28" s="80"/>
      <c r="HU28" s="80"/>
      <c r="HV28" s="80"/>
      <c r="HW28" s="80"/>
      <c r="HX28" s="80"/>
      <c r="HY28" s="80"/>
      <c r="HZ28" s="80"/>
      <c r="IA28" s="80"/>
      <c r="IB28" s="80"/>
      <c r="IC28" s="80"/>
      <c r="ID28" s="80"/>
    </row>
  </sheetData>
  <mergeCells count="82">
    <mergeCell ref="B27:ID27"/>
    <mergeCell ref="GP6:GY6"/>
    <mergeCell ref="BZ6:CI6"/>
    <mergeCell ref="CJ6:CS6"/>
    <mergeCell ref="CT6:DD6"/>
    <mergeCell ref="DE6:DN6"/>
    <mergeCell ref="DO6:DX6"/>
    <mergeCell ref="A2:ID2"/>
    <mergeCell ref="AU24:BY24"/>
    <mergeCell ref="BZ24:DD24"/>
    <mergeCell ref="DE24:EF24"/>
    <mergeCell ref="EG24:FK24"/>
    <mergeCell ref="F24:P24"/>
    <mergeCell ref="Q24:AT24"/>
    <mergeCell ref="Q23:AT23"/>
    <mergeCell ref="AU23:BY23"/>
    <mergeCell ref="BZ23:DD23"/>
    <mergeCell ref="DE23:EF23"/>
    <mergeCell ref="EG23:FK23"/>
    <mergeCell ref="A3:A6"/>
    <mergeCell ref="AK6:AT6"/>
    <mergeCell ref="GZ6:HI6"/>
    <mergeCell ref="HJ6:HT6"/>
    <mergeCell ref="A1:ID1"/>
    <mergeCell ref="FL23:GO23"/>
    <mergeCell ref="GP23:HT23"/>
    <mergeCell ref="HU23:ID23"/>
    <mergeCell ref="F23:P23"/>
    <mergeCell ref="C3:C6"/>
    <mergeCell ref="B3:B6"/>
    <mergeCell ref="AU5:BY5"/>
    <mergeCell ref="F4:BY4"/>
    <mergeCell ref="BZ5:DD5"/>
    <mergeCell ref="DE5:EF5"/>
    <mergeCell ref="EG5:FK5"/>
    <mergeCell ref="D3:E4"/>
    <mergeCell ref="F3:ID3"/>
    <mergeCell ref="Q6:Z6"/>
    <mergeCell ref="AA6:AJ6"/>
    <mergeCell ref="Q28:ID28"/>
    <mergeCell ref="B28:P28"/>
    <mergeCell ref="HU24:ID24"/>
    <mergeCell ref="HU25:ID25"/>
    <mergeCell ref="E5:E6"/>
    <mergeCell ref="D5:D6"/>
    <mergeCell ref="F5:P5"/>
    <mergeCell ref="Q5:AT5"/>
    <mergeCell ref="GP25:HT25"/>
    <mergeCell ref="FL24:GO24"/>
    <mergeCell ref="GP24:HT24"/>
    <mergeCell ref="FL5:GO5"/>
    <mergeCell ref="GP5:HT5"/>
    <mergeCell ref="HU26:ID26"/>
    <mergeCell ref="Q25:AT25"/>
    <mergeCell ref="AU25:BY25"/>
    <mergeCell ref="GP26:HT26"/>
    <mergeCell ref="HU5:ID5"/>
    <mergeCell ref="BZ4:ID4"/>
    <mergeCell ref="F26:P26"/>
    <mergeCell ref="Q26:AT26"/>
    <mergeCell ref="AU26:BY26"/>
    <mergeCell ref="BZ26:DD26"/>
    <mergeCell ref="DE26:EF26"/>
    <mergeCell ref="BZ25:DD25"/>
    <mergeCell ref="DE25:EF25"/>
    <mergeCell ref="EG25:FK25"/>
    <mergeCell ref="F25:P25"/>
    <mergeCell ref="FL25:GO25"/>
    <mergeCell ref="HU6:ID6"/>
    <mergeCell ref="F6:P6"/>
    <mergeCell ref="FL6:FU6"/>
    <mergeCell ref="AU6:BD6"/>
    <mergeCell ref="BE6:BN6"/>
    <mergeCell ref="BO6:BY6"/>
    <mergeCell ref="EG26:FK26"/>
    <mergeCell ref="FL26:GO26"/>
    <mergeCell ref="FV6:GE6"/>
    <mergeCell ref="GF6:GO6"/>
    <mergeCell ref="DY6:EF6"/>
    <mergeCell ref="EG6:EP6"/>
    <mergeCell ref="EQ6:EZ6"/>
    <mergeCell ref="FA6:FK6"/>
  </mergeCells>
  <pageMargins left="0.19685039370078741" right="0.19685039370078741" top="0.19685039370078741" bottom="0.19685039370078741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Inga</cp:lastModifiedBy>
  <cp:lastPrinted>2020-10-13T14:01:37Z</cp:lastPrinted>
  <dcterms:created xsi:type="dcterms:W3CDTF">2019-07-14T15:56:06Z</dcterms:created>
  <dcterms:modified xsi:type="dcterms:W3CDTF">2020-10-14T05:57:02Z</dcterms:modified>
</cp:coreProperties>
</file>