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showHorizontalScroll="0" showVerticalScroll="0" showSheetTabs="0" xWindow="0" yWindow="45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H7" i="1" l="1"/>
  <c r="L7" i="1" s="1"/>
  <c r="I7" i="1"/>
  <c r="J7" i="1" l="1"/>
</calcChain>
</file>

<file path=xl/sharedStrings.xml><?xml version="1.0" encoding="utf-8"?>
<sst xmlns="http://schemas.openxmlformats.org/spreadsheetml/2006/main" count="19" uniqueCount="19">
  <si>
    <t>№ п/п</t>
  </si>
  <si>
    <t>Объем</t>
  </si>
  <si>
    <t>Средн. арифм.</t>
  </si>
  <si>
    <t>Сред.квадр.откл.                 σ=</t>
  </si>
  <si>
    <t>Коэфф вариации V=</t>
  </si>
  <si>
    <t>Рыночная стоимость</t>
  </si>
  <si>
    <t>Кол-во</t>
  </si>
  <si>
    <t>Приложение № 2 к извещению о проведении электронного аукциона</t>
  </si>
  <si>
    <t xml:space="preserve">Обоснование начальной (максимальной) цены контракта, указание информации о валюте, 
используемой для формирования цены контракта и расчетов с поставщиком
</t>
  </si>
  <si>
    <r>
      <rPr>
        <b/>
        <sz val="12"/>
        <color theme="1"/>
        <rFont val="Times New Roman"/>
        <family val="1"/>
        <charset val="204"/>
      </rPr>
      <t xml:space="preserve">Валюта для формирования цены государственного контракта и расчетов с поставщиком: </t>
    </r>
    <r>
      <rPr>
        <sz val="12"/>
        <color theme="1"/>
        <rFont val="Times New Roman"/>
        <family val="1"/>
        <charset val="204"/>
      </rPr>
      <t xml:space="preserve">российский рубль. 
</t>
    </r>
    <r>
      <rPr>
        <b/>
        <sz val="12"/>
        <color theme="1"/>
        <rFont val="Times New Roman"/>
        <family val="1"/>
        <charset val="204"/>
      </rPr>
      <t>Порядок применения официального курса иностранной валюты к рублю Российской Федерации:</t>
    </r>
    <r>
      <rPr>
        <sz val="12"/>
        <color theme="1"/>
        <rFont val="Times New Roman"/>
        <family val="1"/>
        <charset val="204"/>
      </rPr>
      <t xml:space="preserve"> не применяется.
</t>
    </r>
    <r>
      <rPr>
        <b/>
        <sz val="12"/>
        <color theme="1"/>
        <rFont val="Times New Roman"/>
        <family val="1"/>
        <charset val="204"/>
      </rPr>
      <t xml:space="preserve">Используемый метод определения начальной (максимальной) цены: </t>
    </r>
    <r>
      <rPr>
        <sz val="12"/>
        <color theme="1"/>
        <rFont val="Times New Roman"/>
        <family val="1"/>
        <charset val="204"/>
      </rPr>
      <t xml:space="preserve">метод сопоставимых рыночных цен (анализа рынка).
</t>
    </r>
    <r>
      <rPr>
        <b/>
        <sz val="12"/>
        <color theme="1"/>
        <rFont val="Times New Roman"/>
        <family val="1"/>
        <charset val="204"/>
      </rPr>
      <t>Расчет начальной (максимальной) цены контракта:</t>
    </r>
    <r>
      <rPr>
        <sz val="12"/>
        <color theme="1"/>
        <rFont val="Times New Roman"/>
        <family val="1"/>
        <charset val="204"/>
      </rPr>
      <t xml:space="preserve"> НМЦК рассчитана в соответствии со статьей 22 Федерального закона от 5 апреля 2013 г. № 44-ФЗ «О контрактной системе в сфере закупок товаров, работ, услуг для обеспечения государственных и муниципальных нужд» и Методическими рекомендациями, утвержденными Приказом Минэкономразвития России от 02.10.2013 № 567</t>
    </r>
  </si>
  <si>
    <t>Ед. изм.</t>
  </si>
  <si>
    <t>Наименование  услуг</t>
  </si>
  <si>
    <t>минимальная стоимость</t>
  </si>
  <si>
    <t>Оказание услуг по техническому обслуживанию и текущему ремонту 16-срезового компьютерного томографа «Neu Viz» (заводской номер 16Е120036, год выпуска 2012 г., фирма-производитель компьютерного томографа Philips and Neusoft Medical Systems Co., Ltd. Китай)</t>
  </si>
  <si>
    <t>КП № 1                            (Исх. № 096 от 18.03.2024)</t>
  </si>
  <si>
    <t>квартал</t>
  </si>
  <si>
    <t>КП № 3                      (Исх. № 046 от 27.03.2024 г.)</t>
  </si>
  <si>
    <t>КП № 2               (Исх. № 181 от 26.03.2024 г.)</t>
  </si>
  <si>
    <r>
      <rPr>
        <b/>
        <sz val="12"/>
        <color theme="1"/>
        <rFont val="Times New Roman"/>
        <family val="1"/>
        <charset val="204"/>
      </rPr>
      <t>С учетом финансовых возможностей Заказчика определена начальная (максимальная) цена контракта по минимальной цене из предложенных</t>
    </r>
    <r>
      <rPr>
        <sz val="12"/>
        <color theme="1"/>
        <rFont val="Times New Roman"/>
        <family val="1"/>
        <charset val="204"/>
      </rPr>
      <t xml:space="preserve"> -  </t>
    </r>
    <r>
      <rPr>
        <b/>
        <sz val="12"/>
        <color theme="1"/>
        <rFont val="Times New Roman"/>
        <family val="1"/>
        <charset val="204"/>
      </rPr>
      <t>500 000, 00 (пятьсот тысяч) рублей 00 копеек.</t>
    </r>
    <r>
      <rPr>
        <sz val="12"/>
        <color theme="1"/>
        <rFont val="Times New Roman"/>
        <family val="1"/>
        <charset val="204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Сведения о включенных в цену товара расходах: </t>
    </r>
    <r>
      <rPr>
        <sz val="12"/>
        <color theme="1"/>
        <rFont val="Times New Roman"/>
        <family val="1"/>
        <charset val="204"/>
      </rPr>
      <t xml:space="preserve">
В цену услуг включаются все расходы Исполнителя на оказание услуг по предмету контракта. Цена услуг должна быть указана в рублях с учетом транспортных и командировочных расходов, уплаты налогов, сборов и других обязательных платежей, связанных с исполнением государственного контракта.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</si>
</sst>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7" fillId="3" borderId="3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" fontId="9" fillId="3" borderId="5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4"/>
  <sheetViews>
    <sheetView tabSelected="1" workbookViewId="0">
      <selection sqref="A1:L14"/>
    </sheetView>
  </sheetViews>
  <sheetFormatPr defaultColWidth="9.140625" defaultRowHeight="12.75" x14ac:dyDescent="0.25"/>
  <cols>
    <col min="1" max="1" width="5.85546875" style="1" bestFit="1" customWidth="1"/>
    <col min="2" max="2" width="35.85546875" style="6" customWidth="1"/>
    <col min="3" max="3" width="10.42578125" style="2" customWidth="1"/>
    <col min="4" max="4" width="11.42578125" style="2" customWidth="1"/>
    <col min="5" max="5" width="17.42578125" style="7" customWidth="1"/>
    <col min="6" max="6" width="14.85546875" style="7" customWidth="1"/>
    <col min="7" max="7" width="17.28515625" style="7" customWidth="1"/>
    <col min="8" max="8" width="10" style="5" bestFit="1" customWidth="1"/>
    <col min="9" max="9" width="10.42578125" style="4" customWidth="1"/>
    <col min="10" max="10" width="11.28515625" style="4" bestFit="1" customWidth="1"/>
    <col min="11" max="11" width="15.28515625" style="1" customWidth="1"/>
    <col min="12" max="12" width="13.85546875" style="4" customWidth="1"/>
    <col min="13" max="16" width="9.140625" style="1"/>
    <col min="17" max="17" width="20.42578125" style="1" customWidth="1"/>
    <col min="18" max="16384" width="9.140625" style="1"/>
  </cols>
  <sheetData>
    <row r="1" spans="1:49" ht="26.25" customHeight="1" x14ac:dyDescent="0.25">
      <c r="A1" s="28" t="s">
        <v>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49" ht="31.5" customHeight="1" x14ac:dyDescent="0.25">
      <c r="A2" s="29" t="s">
        <v>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49" s="8" customFormat="1" ht="115.5" customHeight="1" x14ac:dyDescent="0.25">
      <c r="A3" s="30" t="s">
        <v>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49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49" s="3" customFormat="1" ht="33" customHeight="1" x14ac:dyDescent="0.25">
      <c r="A5" s="18" t="s">
        <v>0</v>
      </c>
      <c r="B5" s="18" t="s">
        <v>11</v>
      </c>
      <c r="C5" s="18" t="s">
        <v>1</v>
      </c>
      <c r="D5" s="18"/>
      <c r="E5" s="32" t="s">
        <v>14</v>
      </c>
      <c r="F5" s="32" t="s">
        <v>17</v>
      </c>
      <c r="G5" s="32" t="s">
        <v>16</v>
      </c>
      <c r="H5" s="17" t="s">
        <v>2</v>
      </c>
      <c r="I5" s="17" t="s">
        <v>3</v>
      </c>
      <c r="J5" s="17" t="s">
        <v>4</v>
      </c>
      <c r="K5" s="18" t="s">
        <v>12</v>
      </c>
      <c r="L5" s="17" t="s">
        <v>5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spans="1:49" s="3" customFormat="1" ht="30.75" customHeight="1" x14ac:dyDescent="0.25">
      <c r="A6" s="18"/>
      <c r="B6" s="18"/>
      <c r="C6" s="9" t="s">
        <v>10</v>
      </c>
      <c r="D6" s="9" t="s">
        <v>6</v>
      </c>
      <c r="E6" s="33"/>
      <c r="F6" s="33"/>
      <c r="G6" s="33"/>
      <c r="H6" s="17"/>
      <c r="I6" s="17"/>
      <c r="J6" s="17"/>
      <c r="K6" s="18"/>
      <c r="L6" s="17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1:49" s="14" customFormat="1" ht="82.5" customHeight="1" x14ac:dyDescent="0.25">
      <c r="A7" s="10">
        <v>1</v>
      </c>
      <c r="B7" s="16" t="s">
        <v>13</v>
      </c>
      <c r="C7" s="11" t="s">
        <v>15</v>
      </c>
      <c r="D7" s="11">
        <v>2</v>
      </c>
      <c r="E7" s="12">
        <v>250000</v>
      </c>
      <c r="F7" s="12">
        <v>280675</v>
      </c>
      <c r="G7" s="12">
        <v>286666.67</v>
      </c>
      <c r="H7" s="13">
        <f>AVERAGE(E7:G7)</f>
        <v>272447.22333333333</v>
      </c>
      <c r="I7" s="13">
        <f t="shared" ref="I7" si="0">STDEV(E7,F7,G7)</f>
        <v>19669.351892719624</v>
      </c>
      <c r="J7" s="13">
        <f>I7/H7*100</f>
        <v>7.2195090308021213</v>
      </c>
      <c r="K7" s="13">
        <f>D7*E7</f>
        <v>500000</v>
      </c>
      <c r="L7" s="13">
        <f>SUM(H7*D7)</f>
        <v>544894.44666666666</v>
      </c>
      <c r="N7" s="15"/>
      <c r="O7" s="15"/>
      <c r="P7" s="15"/>
    </row>
    <row r="8" spans="1:49" ht="16.5" customHeight="1" x14ac:dyDescent="0.25">
      <c r="E8" s="1"/>
      <c r="F8" s="1"/>
      <c r="G8" s="1"/>
    </row>
    <row r="9" spans="1:49" ht="27.75" customHeight="1" x14ac:dyDescent="0.25">
      <c r="A9" s="19" t="s">
        <v>18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1:49" s="2" customFormat="1" ht="12.75" customHeight="1" x14ac:dyDescent="0.25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4"/>
    </row>
    <row r="11" spans="1:49" x14ac:dyDescent="0.25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4"/>
    </row>
    <row r="12" spans="1:49" x14ac:dyDescent="0.25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4"/>
    </row>
    <row r="13" spans="1:49" x14ac:dyDescent="0.25">
      <c r="A13" s="22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4"/>
    </row>
    <row r="14" spans="1:49" ht="24" customHeight="1" x14ac:dyDescent="0.25">
      <c r="A14" s="25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7"/>
    </row>
  </sheetData>
  <mergeCells count="16">
    <mergeCell ref="J5:J6"/>
    <mergeCell ref="K5:K6"/>
    <mergeCell ref="A9:L14"/>
    <mergeCell ref="A1:L1"/>
    <mergeCell ref="A2:L2"/>
    <mergeCell ref="A3:L3"/>
    <mergeCell ref="A4:L4"/>
    <mergeCell ref="E5:E6"/>
    <mergeCell ref="F5:F6"/>
    <mergeCell ref="G5:G6"/>
    <mergeCell ref="L5:L6"/>
    <mergeCell ref="A5:A6"/>
    <mergeCell ref="B5:B6"/>
    <mergeCell ref="C5:D5"/>
    <mergeCell ref="H5:H6"/>
    <mergeCell ref="I5:I6"/>
  </mergeCells>
  <conditionalFormatting sqref="K7">
    <cfRule type="containsText" dxfId="5" priority="4" operator="containsText" text="НЕ">
      <formula>NOT(ISERROR(SEARCH("НЕ",K7)))</formula>
    </cfRule>
    <cfRule type="containsText" dxfId="4" priority="5" operator="containsText" text="ОДНОРОДНЫЕ">
      <formula>NOT(ISERROR(SEARCH("ОДНОРОДНЫЕ",K7)))</formula>
    </cfRule>
    <cfRule type="containsText" dxfId="3" priority="6" operator="containsText" text="НЕОДНОРОДНЫЕ">
      <formula>NOT(ISERROR(SEARCH("НЕОДНОРОДНЫЕ",K7)))</formula>
    </cfRule>
  </conditionalFormatting>
  <conditionalFormatting sqref="K7">
    <cfRule type="containsText" dxfId="2" priority="1" operator="containsText" text="НЕОДНОРОДНЫЕ">
      <formula>NOT(ISERROR(SEARCH("НЕОДНОРОДНЫЕ",K7)))</formula>
    </cfRule>
    <cfRule type="containsText" dxfId="1" priority="2" operator="containsText" text="ОДНОРОДНЫЕ">
      <formula>NOT(ISERROR(SEARCH("ОДНОРОДНЫЕ",K7)))</formula>
    </cfRule>
    <cfRule type="containsText" dxfId="0" priority="3" operator="containsText" text="НЕОДНОРОДНЫЕ">
      <formula>NOT(ISERROR(SEARCH("НЕОДНОРОДНЫЕ",K7)))</formula>
    </cfRule>
  </conditionalFormatting>
  <pageMargins left="0.25" right="0.25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2024-07-09T10:38:05Z</dcterms:modified>
</cp:coreProperties>
</file>