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ОТиКС\4. Договора подряда\19. Установка реклоузеров\"/>
    </mc:Choice>
  </mc:AlternateContent>
  <xr:revisionPtr revIDLastSave="0" documentId="8_{2076E7D4-7F00-43EC-8408-F934AD4A0D3D}" xr6:coauthVersionLast="47" xr6:coauthVersionMax="47" xr10:uidLastSave="{00000000-0000-0000-0000-000000000000}"/>
  <bookViews>
    <workbookView xWindow="8850" yWindow="3765" windowWidth="20445" windowHeight="12135" xr2:uid="{285B4588-6CB6-4CD9-BE2A-D813623FDDFC}"/>
  </bookViews>
  <sheets>
    <sheet name="Расчет стоимости ресурсов" sheetId="1" r:id="rId1"/>
  </sheets>
  <externalReferences>
    <externalReference r:id="rId2"/>
  </externalReferences>
  <definedNames>
    <definedName name="_xlnm.Print_Titles" localSheetId="0">'Расчет стоимости ресурсов'!$14:$17</definedName>
    <definedName name="_xlnm.Print_Area" localSheetId="0">'Расчет стоимости ресурсов'!$A$1:$G$60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1" l="1"/>
  <c r="A13" i="1"/>
  <c r="E59" i="1" l="1"/>
  <c r="E60" i="1" s="1"/>
</calcChain>
</file>

<file path=xl/sharedStrings.xml><?xml version="1.0" encoding="utf-8"?>
<sst xmlns="http://schemas.openxmlformats.org/spreadsheetml/2006/main" count="142" uniqueCount="107">
  <si>
    <t>Ресурсная ведомость на</t>
  </si>
  <si>
    <t>Объект: Установка реклоузеров на КЛ-6 кВ на линии №7 в п. Сосновка, Заволжье</t>
  </si>
  <si>
    <t>Обоснование</t>
  </si>
  <si>
    <t>Наименование</t>
  </si>
  <si>
    <t>Единица измерения</t>
  </si>
  <si>
    <t>Объем</t>
  </si>
  <si>
    <t>Текущая</t>
  </si>
  <si>
    <t>цена</t>
  </si>
  <si>
    <t>стоимость</t>
  </si>
  <si>
    <t xml:space="preserve">Материальные ресурсы </t>
  </si>
  <si>
    <t>101-0404</t>
  </si>
  <si>
    <t>Краска для наружных работ черная, марок МА-015, ПФ-014</t>
  </si>
  <si>
    <t>т</t>
  </si>
  <si>
    <t>101-0962</t>
  </si>
  <si>
    <t>Смазка солидол жировой марки «Ж»</t>
  </si>
  <si>
    <t>101-1292</t>
  </si>
  <si>
    <t>Уайт-спирит</t>
  </si>
  <si>
    <t>101-1306</t>
  </si>
  <si>
    <t>Портландцемент общестроительного назначения бездобавочный, марки 500</t>
  </si>
  <si>
    <t>101-1513</t>
  </si>
  <si>
    <t>Электроды диаметром 4 мм Э42</t>
  </si>
  <si>
    <t>101-1641</t>
  </si>
  <si>
    <t>Сталь угловая равнополочная, марка стали ВСт3кп2, размером 50x50x5 мм</t>
  </si>
  <si>
    <t>101-1728</t>
  </si>
  <si>
    <t>Дюбели распорные с гайкой</t>
  </si>
  <si>
    <t>100 шт.</t>
  </si>
  <si>
    <t>101-1745</t>
  </si>
  <si>
    <t>Бензин растворитель</t>
  </si>
  <si>
    <t>101-1757</t>
  </si>
  <si>
    <t>Ветошь</t>
  </si>
  <si>
    <t>кг</t>
  </si>
  <si>
    <t>101-1924</t>
  </si>
  <si>
    <t>Электроды диаметром 4 мм Э42А</t>
  </si>
  <si>
    <t>101-1977</t>
  </si>
  <si>
    <t>Болты с гайками и шайбами строительные</t>
  </si>
  <si>
    <t>101-2349</t>
  </si>
  <si>
    <t>Смазка ЗЭС</t>
  </si>
  <si>
    <t>101-2548</t>
  </si>
  <si>
    <t>Сталь полосовая 40х4 мм</t>
  </si>
  <si>
    <t>103-0015</t>
  </si>
  <si>
    <t>Трубы стальные сварные водогазопроводные с резьбой черные обыкновенные (неоцинкованные), диаметр условного прохода 25 мм, толщина стенки 3,2 мм</t>
  </si>
  <si>
    <t>м</t>
  </si>
  <si>
    <t>110-0316</t>
  </si>
  <si>
    <t>Звено промежуточное трехлапчатое ПРТ-7-1</t>
  </si>
  <si>
    <t>шт.</t>
  </si>
  <si>
    <t>110-0318</t>
  </si>
  <si>
    <t>Изоляторы линейные штыревые высоковольтные ШФ 20-Г (прим. Изолятор ШФ-20)</t>
  </si>
  <si>
    <t>110-0345</t>
  </si>
  <si>
    <t>Изоляторы линейные подвесные стеклянные ПСД-70Е  (прим. Изолятор ПС-70)</t>
  </si>
  <si>
    <t>111-3249</t>
  </si>
  <si>
    <t>Наконечник изолированный алюминиевый с медной клеммой (СИП) CPTAU 70</t>
  </si>
  <si>
    <t>113-0079</t>
  </si>
  <si>
    <t>Лак БТ-577</t>
  </si>
  <si>
    <t>113-1786</t>
  </si>
  <si>
    <t>Лак битумный БТ-123</t>
  </si>
  <si>
    <t>201-0843</t>
  </si>
  <si>
    <t>Конструкции стальные индивидуальные решетчатые сварные массой до 0,1 т</t>
  </si>
  <si>
    <t>201-0856</t>
  </si>
  <si>
    <t>Хомуты стальные (Хомут Х-12 1,18 кг)</t>
  </si>
  <si>
    <t>201-8113</t>
  </si>
  <si>
    <t>Траверсы стальные (Траверса ТМ-71 21,76 кг и траверса ТМ-66 6,7 кг)</t>
  </si>
  <si>
    <t>Траверсы металлические высоковольтные (Траверса ТМ-3 22,66 кг)</t>
  </si>
  <si>
    <t>204-0003</t>
  </si>
  <si>
    <t>Горячекатаная арматурная сталь гладкая класса А-I, диаметром 10 мм</t>
  </si>
  <si>
    <t>403-2127</t>
  </si>
  <si>
    <t>Стойка опоры СВ 110-3,5 /бетон В30 (М400), объем 0,45 м3, расход ар-ры 66,8 кг/ (серия 3.407.1-143 вып.7)</t>
  </si>
  <si>
    <t>408-0141</t>
  </si>
  <si>
    <t>Песок природный для строительных растворов средний</t>
  </si>
  <si>
    <t>м3</t>
  </si>
  <si>
    <t>502-0860</t>
  </si>
  <si>
    <t>Провода самонесущие изолированные для воздушных линий электропередачи с алюминиевыми жилами марки СИП-3 1х70-20</t>
  </si>
  <si>
    <t>1000 м</t>
  </si>
  <si>
    <t>506-0853</t>
  </si>
  <si>
    <t>Проволока из алюминия диаметром 3 мм</t>
  </si>
  <si>
    <t>509-0455</t>
  </si>
  <si>
    <t>Соединитель алюминиевых и сталеалюминиевых проводов (СОАС) 062-3</t>
  </si>
  <si>
    <t>509-1073</t>
  </si>
  <si>
    <t>Колпачки полиэтиленовые</t>
  </si>
  <si>
    <t>509-1714</t>
  </si>
  <si>
    <t>Зажим натяжной болтовый НБ-2-6</t>
  </si>
  <si>
    <t>509-1771</t>
  </si>
  <si>
    <t>Ушко однолапчатое У1-7-16</t>
  </si>
  <si>
    <t>509-5892</t>
  </si>
  <si>
    <t>Зажим плашечный соединительный ПА 2-2</t>
  </si>
  <si>
    <t>509-5944</t>
  </si>
  <si>
    <t>Зажим аппаратный прессуемый А1А-70-2</t>
  </si>
  <si>
    <t>999-9950</t>
  </si>
  <si>
    <t>Вспомогательные ненормируемые материалы (2% от ОЗП)</t>
  </si>
  <si>
    <t>РУБ</t>
  </si>
  <si>
    <t>Прайс-лист</t>
  </si>
  <si>
    <t>Узел крепления У-1</t>
  </si>
  <si>
    <t>Разъединитель РЛНД с приводом ПРНЗ</t>
  </si>
  <si>
    <t>компл.</t>
  </si>
  <si>
    <t>Комплект крепления  разъединителя РЛНД на опору (траверса под разъединитель, траверса крепления привода)</t>
  </si>
  <si>
    <t xml:space="preserve">Итого материальные ресурсы </t>
  </si>
  <si>
    <t>к договору подряда от "___" _________ 20__ №__________</t>
  </si>
  <si>
    <t>Страна производитель (заполняется участником)</t>
  </si>
  <si>
    <t>Подрядчик:</t>
  </si>
  <si>
    <t>Заказчик:</t>
  </si>
  <si>
    <t>Заместитель директора по инвестиционной деятельности и учёту электрической энергии
ГУП Чувашской Республики "ЧГЭС" Минпромэнерго Чувашии</t>
  </si>
  <si>
    <t>______________________ /_______________/</t>
  </si>
  <si>
    <t>______________________ /П.Н. Порфирьев/</t>
  </si>
  <si>
    <t>м.п.</t>
  </si>
  <si>
    <t>"____" ____________________ 20      г.</t>
  </si>
  <si>
    <t>НДС 20%</t>
  </si>
  <si>
    <t>Итого с НДС</t>
  </si>
  <si>
    <t>Приложение к Локальной смете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</si>
</sst>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#,##0.00_ ;[Red]\-#,##0.00\ "/>
  </numFmts>
  <fonts count="9" x14ac:knownFonts="1">
    <font>
      <sz val="10"/>
      <name val="Arial"/>
      <charset val="204"/>
    </font>
    <font>
      <sz val="10"/>
      <name val="Arial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8"/>
      <color theme="0" tint="-0.49998474074526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1" applyBorder="1"/>
    <xf numFmtId="0" fontId="7" fillId="0" borderId="0" xfId="0" applyFont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164" fontId="4" fillId="0" borderId="1" xfId="1" applyNumberFormat="1" applyFont="1" applyBorder="1" applyAlignment="1">
      <alignment horizontal="right"/>
    </xf>
    <xf numFmtId="0" fontId="4" fillId="0" borderId="1" xfId="1" applyFont="1" applyBorder="1" applyAlignment="1">
      <alignment horizontal="right"/>
    </xf>
    <xf numFmtId="165" fontId="0" fillId="0" borderId="0" xfId="0" applyNumberFormat="1"/>
  </cellXfs>
  <cellStyles count="2">
    <cellStyle name="Обычный" xfId="0" builtinId="0"/>
    <cellStyle name="Обычный 2" xfId="1" xr:uid="{50DB75E3-76DA-4FE8-8A42-3C26D74DCF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57;%20&#8470;2%20&#1059;&#1089;&#1090;&#1072;&#1085;&#1086;&#1074;&#1082;&#1072;%20&#1088;&#1077;&#1082;&#1083;&#1086;&#1091;&#1079;&#1077;&#1088;&#1086;&#1074;%20&#1085;&#1072;%20&#1042;&#1051;-6%20&#1082;&#1042;%20&#1085;&#1072;%20&#1083;&#1080;&#1085;&#1080;&#1080;%20&#8470;11%20&#1074;%20&#1087;.%20&#1057;&#1086;&#1089;&#1085;&#1086;&#1074;&#1082;&#1072;,%20&#1047;&#1072;&#1074;&#1086;&#1083;&#1078;&#110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для ТЕР ЧР"/>
      <sheetName val="RV_DATA"/>
      <sheetName val="Расчет стоимости ресурсов"/>
      <sheetName val="Акт КС-2 для ТЕР ЧР"/>
      <sheetName val="Макет форма-3"/>
      <sheetName val="Source"/>
      <sheetName val="SourceObSm"/>
      <sheetName val="SmtRes"/>
      <sheetName val="EtalonRes"/>
      <sheetName val="SrcKA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313">
          <cell r="G313" t="str">
            <v>Установка реклоузеров на ВЛ-6 кВ на линии №11 в п. Сосновка, Заволжье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0A810-DC0B-44A5-88E5-B816941D0375}">
  <sheetPr>
    <pageSetUpPr fitToPage="1"/>
  </sheetPr>
  <dimension ref="A1:AL60"/>
  <sheetViews>
    <sheetView tabSelected="1" view="pageBreakPreview" zoomScale="85" zoomScaleNormal="100" zoomScaleSheetLayoutView="85" workbookViewId="0">
      <selection activeCell="C25" sqref="C25"/>
    </sheetView>
  </sheetViews>
  <sheetFormatPr defaultRowHeight="12.75" x14ac:dyDescent="0.2"/>
  <cols>
    <col min="1" max="1" width="18.7109375" customWidth="1"/>
    <col min="2" max="2" width="40.7109375" customWidth="1"/>
    <col min="3" max="6" width="12.7109375" customWidth="1"/>
    <col min="7" max="7" width="16.42578125" customWidth="1"/>
    <col min="36" max="36" width="54.28515625" hidden="1" customWidth="1"/>
    <col min="37" max="39" width="0" hidden="1" customWidth="1"/>
  </cols>
  <sheetData>
    <row r="1" spans="1:36" x14ac:dyDescent="0.2">
      <c r="G1" s="11" t="s">
        <v>106</v>
      </c>
    </row>
    <row r="2" spans="1:36" x14ac:dyDescent="0.2">
      <c r="G2" s="11" t="s">
        <v>95</v>
      </c>
    </row>
    <row r="4" spans="1:36" ht="14.25" customHeight="1" x14ac:dyDescent="0.25">
      <c r="A4" s="16" t="s">
        <v>97</v>
      </c>
      <c r="B4" s="16"/>
      <c r="C4" s="17"/>
      <c r="D4" s="17" t="s">
        <v>98</v>
      </c>
    </row>
    <row r="5" spans="1:36" ht="57" customHeight="1" x14ac:dyDescent="0.2">
      <c r="A5" s="18"/>
      <c r="B5" s="18"/>
      <c r="C5" s="19"/>
      <c r="D5" s="20" t="s">
        <v>99</v>
      </c>
      <c r="E5" s="20"/>
      <c r="F5" s="20"/>
      <c r="G5" s="20"/>
      <c r="H5" s="21"/>
      <c r="I5" s="21"/>
    </row>
    <row r="6" spans="1:36" ht="14.25" x14ac:dyDescent="0.2">
      <c r="A6" s="22"/>
      <c r="B6" s="22"/>
      <c r="C6" s="19"/>
      <c r="D6" s="19"/>
    </row>
    <row r="7" spans="1:36" ht="14.25" x14ac:dyDescent="0.2">
      <c r="A7" s="23" t="s">
        <v>100</v>
      </c>
      <c r="B7" s="23"/>
      <c r="C7" s="19"/>
      <c r="D7" s="23" t="s">
        <v>101</v>
      </c>
      <c r="E7" s="23"/>
      <c r="F7" s="23"/>
      <c r="G7" s="23"/>
      <c r="H7" s="23"/>
      <c r="I7" s="23"/>
    </row>
    <row r="8" spans="1:36" s="12" customFormat="1" x14ac:dyDescent="0.2">
      <c r="A8" s="24" t="s">
        <v>102</v>
      </c>
      <c r="B8" s="24"/>
      <c r="C8" s="25"/>
      <c r="D8" s="24" t="s">
        <v>102</v>
      </c>
      <c r="E8" s="24"/>
    </row>
    <row r="9" spans="1:36" x14ac:dyDescent="0.2">
      <c r="A9" s="23" t="s">
        <v>103</v>
      </c>
      <c r="B9" s="23"/>
      <c r="D9" s="23" t="s">
        <v>103</v>
      </c>
      <c r="E9" s="23"/>
      <c r="F9" s="23"/>
      <c r="G9" s="23"/>
      <c r="H9" s="23"/>
      <c r="I9" s="23"/>
    </row>
    <row r="12" spans="1:36" ht="16.5" customHeight="1" x14ac:dyDescent="0.2">
      <c r="A12" s="1" t="s">
        <v>0</v>
      </c>
      <c r="B12" s="1"/>
      <c r="C12" s="1"/>
      <c r="D12" s="1"/>
      <c r="E12" s="1"/>
      <c r="F12" s="1"/>
      <c r="G12" s="1"/>
    </row>
    <row r="13" spans="1:36" ht="33" customHeight="1" x14ac:dyDescent="0.2">
      <c r="A13" s="1" t="str">
        <f>CONCATENATE("Объект: ",IF([1]Source!G313&lt;&gt;"Новый объект", [1]Source!G313, ""))</f>
        <v>Объект: Установка реклоузеров на ВЛ-6 кВ на линии №11 в п. Сосновка, Заволжье</v>
      </c>
      <c r="B13" s="1"/>
      <c r="C13" s="1"/>
      <c r="D13" s="1"/>
      <c r="E13" s="1"/>
      <c r="F13" s="1"/>
      <c r="G13" s="1"/>
      <c r="AJ13" s="2" t="s">
        <v>1</v>
      </c>
    </row>
    <row r="14" spans="1:36" x14ac:dyDescent="0.2">
      <c r="A14" s="13" t="s">
        <v>2</v>
      </c>
      <c r="B14" s="13" t="s">
        <v>3</v>
      </c>
      <c r="C14" s="13" t="s">
        <v>4</v>
      </c>
      <c r="D14" s="13" t="s">
        <v>5</v>
      </c>
      <c r="E14" s="13" t="s">
        <v>6</v>
      </c>
      <c r="F14" s="13"/>
      <c r="G14" s="13" t="s">
        <v>96</v>
      </c>
    </row>
    <row r="15" spans="1:36" x14ac:dyDescent="0.2">
      <c r="A15" s="13"/>
      <c r="B15" s="13"/>
      <c r="C15" s="13"/>
      <c r="D15" s="13"/>
      <c r="E15" s="13"/>
      <c r="F15" s="13"/>
      <c r="G15" s="13"/>
    </row>
    <row r="16" spans="1:36" ht="32.25" customHeight="1" x14ac:dyDescent="0.2">
      <c r="A16" s="13"/>
      <c r="B16" s="13"/>
      <c r="C16" s="13"/>
      <c r="D16" s="13"/>
      <c r="E16" s="3" t="s">
        <v>7</v>
      </c>
      <c r="F16" s="3" t="s">
        <v>8</v>
      </c>
      <c r="G16" s="13"/>
    </row>
    <row r="17" spans="1:38" ht="14.25" x14ac:dyDescent="0.2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</row>
    <row r="18" spans="1:38" ht="14.25" customHeight="1" x14ac:dyDescent="0.2">
      <c r="A18" s="4" t="s">
        <v>9</v>
      </c>
      <c r="B18" s="4"/>
      <c r="C18" s="4"/>
      <c r="D18" s="4"/>
      <c r="E18" s="4"/>
      <c r="F18" s="4"/>
      <c r="G18" s="4"/>
    </row>
    <row r="19" spans="1:38" ht="28.5" x14ac:dyDescent="0.2">
      <c r="A19" s="5" t="s">
        <v>10</v>
      </c>
      <c r="B19" s="6" t="s">
        <v>11</v>
      </c>
      <c r="C19" s="6" t="s">
        <v>12</v>
      </c>
      <c r="D19" s="7">
        <v>4.0000000000000002E-4</v>
      </c>
      <c r="E19" s="8">
        <v>83122.95</v>
      </c>
      <c r="F19" s="8">
        <v>33.24</v>
      </c>
      <c r="G19" s="14"/>
      <c r="AL19">
        <v>3</v>
      </c>
    </row>
    <row r="20" spans="1:38" ht="14.25" x14ac:dyDescent="0.2">
      <c r="A20" s="5" t="s">
        <v>13</v>
      </c>
      <c r="B20" s="6" t="s">
        <v>14</v>
      </c>
      <c r="C20" s="6" t="s">
        <v>12</v>
      </c>
      <c r="D20" s="7">
        <v>9.0000000000000006E-5</v>
      </c>
      <c r="E20" s="8">
        <v>163867.51999999999</v>
      </c>
      <c r="F20" s="8">
        <v>14.76</v>
      </c>
      <c r="G20" s="14"/>
      <c r="AL20">
        <v>3</v>
      </c>
    </row>
    <row r="21" spans="1:38" ht="14.25" x14ac:dyDescent="0.2">
      <c r="A21" s="5" t="s">
        <v>15</v>
      </c>
      <c r="B21" s="6" t="s">
        <v>16</v>
      </c>
      <c r="C21" s="6" t="s">
        <v>12</v>
      </c>
      <c r="D21" s="7">
        <v>1.5899999999999999E-4</v>
      </c>
      <c r="E21" s="8">
        <v>74870.41</v>
      </c>
      <c r="F21" s="8">
        <v>11.9</v>
      </c>
      <c r="G21" s="14"/>
      <c r="AL21">
        <v>3</v>
      </c>
    </row>
    <row r="22" spans="1:38" ht="28.5" x14ac:dyDescent="0.2">
      <c r="A22" s="5" t="s">
        <v>17</v>
      </c>
      <c r="B22" s="6" t="s">
        <v>18</v>
      </c>
      <c r="C22" s="6" t="s">
        <v>12</v>
      </c>
      <c r="D22" s="7">
        <v>9.2020000000000001E-3</v>
      </c>
      <c r="E22" s="8">
        <v>10045.32</v>
      </c>
      <c r="F22" s="8">
        <v>92.34</v>
      </c>
      <c r="G22" s="14"/>
      <c r="AL22">
        <v>3</v>
      </c>
    </row>
    <row r="23" spans="1:38" ht="14.25" x14ac:dyDescent="0.2">
      <c r="A23" s="5" t="s">
        <v>19</v>
      </c>
      <c r="B23" s="6" t="s">
        <v>20</v>
      </c>
      <c r="C23" s="6" t="s">
        <v>12</v>
      </c>
      <c r="D23" s="7">
        <v>2.1000000000000001E-4</v>
      </c>
      <c r="E23" s="8">
        <v>119730</v>
      </c>
      <c r="F23" s="8">
        <v>24.92</v>
      </c>
      <c r="G23" s="14"/>
      <c r="AL23">
        <v>3</v>
      </c>
    </row>
    <row r="24" spans="1:38" ht="28.5" x14ac:dyDescent="0.2">
      <c r="A24" s="5" t="s">
        <v>21</v>
      </c>
      <c r="B24" s="6" t="s">
        <v>22</v>
      </c>
      <c r="C24" s="6" t="s">
        <v>12</v>
      </c>
      <c r="D24" s="7">
        <v>6.6689999999999999E-2</v>
      </c>
      <c r="E24" s="8">
        <v>83031.58</v>
      </c>
      <c r="F24" s="8">
        <v>5537.38</v>
      </c>
      <c r="G24" s="14"/>
      <c r="AL24">
        <v>3</v>
      </c>
    </row>
    <row r="25" spans="1:38" ht="14.25" x14ac:dyDescent="0.2">
      <c r="A25" s="5" t="s">
        <v>23</v>
      </c>
      <c r="B25" s="6" t="s">
        <v>24</v>
      </c>
      <c r="C25" s="6" t="s">
        <v>25</v>
      </c>
      <c r="D25" s="7">
        <v>4.0896000000000002E-2</v>
      </c>
      <c r="E25" s="8">
        <v>464.46</v>
      </c>
      <c r="F25" s="8">
        <v>18.97</v>
      </c>
      <c r="G25" s="14"/>
      <c r="AL25">
        <v>3</v>
      </c>
    </row>
    <row r="26" spans="1:38" ht="14.25" x14ac:dyDescent="0.2">
      <c r="A26" s="5" t="s">
        <v>26</v>
      </c>
      <c r="B26" s="6" t="s">
        <v>27</v>
      </c>
      <c r="C26" s="6" t="s">
        <v>12</v>
      </c>
      <c r="D26" s="7">
        <v>3.0000000000000001E-6</v>
      </c>
      <c r="E26" s="8">
        <v>98918.399999999994</v>
      </c>
      <c r="F26" s="8">
        <v>0.32</v>
      </c>
      <c r="G26" s="14"/>
      <c r="AL26">
        <v>3</v>
      </c>
    </row>
    <row r="27" spans="1:38" ht="14.25" x14ac:dyDescent="0.2">
      <c r="A27" s="5" t="s">
        <v>28</v>
      </c>
      <c r="B27" s="6" t="s">
        <v>29</v>
      </c>
      <c r="C27" s="6" t="s">
        <v>30</v>
      </c>
      <c r="D27" s="7">
        <v>6.2149999999999997E-2</v>
      </c>
      <c r="E27" s="8">
        <v>27.37</v>
      </c>
      <c r="F27" s="8">
        <v>1.8</v>
      </c>
      <c r="G27" s="14"/>
      <c r="AL27">
        <v>3</v>
      </c>
    </row>
    <row r="28" spans="1:38" ht="14.25" x14ac:dyDescent="0.2">
      <c r="A28" s="5" t="s">
        <v>31</v>
      </c>
      <c r="B28" s="6" t="s">
        <v>32</v>
      </c>
      <c r="C28" s="6" t="s">
        <v>30</v>
      </c>
      <c r="D28" s="7">
        <v>0.29570400000000002</v>
      </c>
      <c r="E28" s="8">
        <v>121.82</v>
      </c>
      <c r="F28" s="8">
        <v>36.020000000000003</v>
      </c>
      <c r="G28" s="14"/>
      <c r="AL28">
        <v>3</v>
      </c>
    </row>
    <row r="29" spans="1:38" ht="28.5" x14ac:dyDescent="0.2">
      <c r="A29" s="5" t="s">
        <v>33</v>
      </c>
      <c r="B29" s="6" t="s">
        <v>34</v>
      </c>
      <c r="C29" s="6" t="s">
        <v>30</v>
      </c>
      <c r="D29" s="7">
        <v>1.3802399999999999</v>
      </c>
      <c r="E29" s="8">
        <v>288.5</v>
      </c>
      <c r="F29" s="8">
        <v>398.24</v>
      </c>
      <c r="G29" s="14"/>
      <c r="AL29">
        <v>3</v>
      </c>
    </row>
    <row r="30" spans="1:38" ht="14.25" x14ac:dyDescent="0.2">
      <c r="A30" s="5" t="s">
        <v>35</v>
      </c>
      <c r="B30" s="6" t="s">
        <v>36</v>
      </c>
      <c r="C30" s="6" t="s">
        <v>30</v>
      </c>
      <c r="D30" s="7">
        <v>0.21429999999999999</v>
      </c>
      <c r="E30" s="8">
        <v>238.6</v>
      </c>
      <c r="F30" s="8">
        <v>51.09</v>
      </c>
      <c r="G30" s="14"/>
      <c r="AL30">
        <v>3</v>
      </c>
    </row>
    <row r="31" spans="1:38" ht="14.25" x14ac:dyDescent="0.2">
      <c r="A31" s="5" t="s">
        <v>37</v>
      </c>
      <c r="B31" s="6" t="s">
        <v>38</v>
      </c>
      <c r="C31" s="6" t="s">
        <v>12</v>
      </c>
      <c r="D31" s="7">
        <v>3.3345E-2</v>
      </c>
      <c r="E31" s="8">
        <v>88436.84</v>
      </c>
      <c r="F31" s="8">
        <v>2948.93</v>
      </c>
      <c r="G31" s="14"/>
      <c r="AL31">
        <v>3</v>
      </c>
    </row>
    <row r="32" spans="1:38" ht="71.25" x14ac:dyDescent="0.2">
      <c r="A32" s="5" t="s">
        <v>39</v>
      </c>
      <c r="B32" s="6" t="s">
        <v>40</v>
      </c>
      <c r="C32" s="6" t="s">
        <v>41</v>
      </c>
      <c r="D32" s="7">
        <v>12</v>
      </c>
      <c r="E32" s="8">
        <v>206.44</v>
      </c>
      <c r="F32" s="8">
        <v>2477.34</v>
      </c>
      <c r="G32" s="14"/>
      <c r="AL32">
        <v>3</v>
      </c>
    </row>
    <row r="33" spans="1:38" ht="28.5" x14ac:dyDescent="0.2">
      <c r="A33" s="5" t="s">
        <v>42</v>
      </c>
      <c r="B33" s="6" t="s">
        <v>43</v>
      </c>
      <c r="C33" s="6" t="s">
        <v>44</v>
      </c>
      <c r="D33" s="7">
        <v>3</v>
      </c>
      <c r="E33" s="8">
        <v>181.94</v>
      </c>
      <c r="F33" s="8">
        <v>545.82000000000005</v>
      </c>
      <c r="G33" s="14"/>
      <c r="AL33">
        <v>3</v>
      </c>
    </row>
    <row r="34" spans="1:38" ht="42.75" x14ac:dyDescent="0.2">
      <c r="A34" s="5" t="s">
        <v>45</v>
      </c>
      <c r="B34" s="6" t="s">
        <v>46</v>
      </c>
      <c r="C34" s="6" t="s">
        <v>44</v>
      </c>
      <c r="D34" s="7">
        <v>6</v>
      </c>
      <c r="E34" s="8">
        <v>291.39</v>
      </c>
      <c r="F34" s="8">
        <v>1748.34</v>
      </c>
      <c r="G34" s="14"/>
      <c r="AL34">
        <v>3</v>
      </c>
    </row>
    <row r="35" spans="1:38" ht="42.75" x14ac:dyDescent="0.2">
      <c r="A35" s="5" t="s">
        <v>47</v>
      </c>
      <c r="B35" s="6" t="s">
        <v>48</v>
      </c>
      <c r="C35" s="6" t="s">
        <v>44</v>
      </c>
      <c r="D35" s="7">
        <v>6</v>
      </c>
      <c r="E35" s="8">
        <v>1743.67</v>
      </c>
      <c r="F35" s="8">
        <v>10462.01</v>
      </c>
      <c r="G35" s="14"/>
      <c r="AL35">
        <v>3</v>
      </c>
    </row>
    <row r="36" spans="1:38" ht="42.75" x14ac:dyDescent="0.2">
      <c r="A36" s="5" t="s">
        <v>49</v>
      </c>
      <c r="B36" s="6" t="s">
        <v>50</v>
      </c>
      <c r="C36" s="6" t="s">
        <v>44</v>
      </c>
      <c r="D36" s="7">
        <v>6</v>
      </c>
      <c r="E36" s="8">
        <v>633.24</v>
      </c>
      <c r="F36" s="8">
        <v>3799.43</v>
      </c>
      <c r="G36" s="14"/>
      <c r="AL36">
        <v>3</v>
      </c>
    </row>
    <row r="37" spans="1:38" ht="14.25" x14ac:dyDescent="0.2">
      <c r="A37" s="5" t="s">
        <v>51</v>
      </c>
      <c r="B37" s="6" t="s">
        <v>52</v>
      </c>
      <c r="C37" s="6" t="s">
        <v>12</v>
      </c>
      <c r="D37" s="7">
        <v>2.9999999999999997E-4</v>
      </c>
      <c r="E37" s="8">
        <v>85854.59</v>
      </c>
      <c r="F37" s="8">
        <v>25.89</v>
      </c>
      <c r="G37" s="14"/>
      <c r="AL37">
        <v>3</v>
      </c>
    </row>
    <row r="38" spans="1:38" ht="14.25" x14ac:dyDescent="0.2">
      <c r="A38" s="5" t="s">
        <v>53</v>
      </c>
      <c r="B38" s="6" t="s">
        <v>54</v>
      </c>
      <c r="C38" s="6" t="s">
        <v>12</v>
      </c>
      <c r="D38" s="7">
        <v>3.3300000000000002E-4</v>
      </c>
      <c r="E38" s="8">
        <v>77557.919999999998</v>
      </c>
      <c r="F38" s="8">
        <v>25.8</v>
      </c>
      <c r="G38" s="14"/>
      <c r="AL38">
        <v>3</v>
      </c>
    </row>
    <row r="39" spans="1:38" ht="42.75" x14ac:dyDescent="0.2">
      <c r="A39" s="5" t="s">
        <v>55</v>
      </c>
      <c r="B39" s="6" t="s">
        <v>56</v>
      </c>
      <c r="C39" s="6" t="s">
        <v>12</v>
      </c>
      <c r="D39" s="7">
        <v>5.1119999999999999E-2</v>
      </c>
      <c r="E39" s="8">
        <v>125245.82</v>
      </c>
      <c r="F39" s="8">
        <v>6402.6</v>
      </c>
      <c r="G39" s="14"/>
      <c r="AL39">
        <v>3</v>
      </c>
    </row>
    <row r="40" spans="1:38" ht="14.25" x14ac:dyDescent="0.2">
      <c r="A40" s="5" t="s">
        <v>57</v>
      </c>
      <c r="B40" s="6" t="s">
        <v>58</v>
      </c>
      <c r="C40" s="6" t="s">
        <v>30</v>
      </c>
      <c r="D40" s="7">
        <v>3.54</v>
      </c>
      <c r="E40" s="8">
        <v>71.88</v>
      </c>
      <c r="F40" s="8">
        <v>254.46</v>
      </c>
      <c r="G40" s="14"/>
      <c r="AL40">
        <v>3</v>
      </c>
    </row>
    <row r="41" spans="1:38" ht="28.5" x14ac:dyDescent="0.2">
      <c r="A41" s="5" t="s">
        <v>59</v>
      </c>
      <c r="B41" s="6" t="s">
        <v>60</v>
      </c>
      <c r="C41" s="6" t="s">
        <v>12</v>
      </c>
      <c r="D41" s="7">
        <v>2.8459999999999999E-2</v>
      </c>
      <c r="E41" s="8">
        <v>251795.12</v>
      </c>
      <c r="F41" s="8">
        <v>7166.09</v>
      </c>
      <c r="G41" s="14"/>
      <c r="AL41">
        <v>3</v>
      </c>
    </row>
    <row r="42" spans="1:38" ht="42.75" x14ac:dyDescent="0.2">
      <c r="A42" s="5" t="s">
        <v>59</v>
      </c>
      <c r="B42" s="6" t="s">
        <v>61</v>
      </c>
      <c r="C42" s="6" t="s">
        <v>12</v>
      </c>
      <c r="D42" s="7">
        <v>2.266E-2</v>
      </c>
      <c r="E42" s="8">
        <v>251795.12</v>
      </c>
      <c r="F42" s="8">
        <v>5705.68</v>
      </c>
      <c r="G42" s="14"/>
      <c r="AL42">
        <v>3</v>
      </c>
    </row>
    <row r="43" spans="1:38" ht="28.5" x14ac:dyDescent="0.2">
      <c r="A43" s="5" t="s">
        <v>62</v>
      </c>
      <c r="B43" s="6" t="s">
        <v>63</v>
      </c>
      <c r="C43" s="6" t="s">
        <v>12</v>
      </c>
      <c r="D43" s="7">
        <v>1.5507E-2</v>
      </c>
      <c r="E43" s="8">
        <v>71059.59</v>
      </c>
      <c r="F43" s="8">
        <v>1101.93</v>
      </c>
      <c r="G43" s="14"/>
      <c r="AL43">
        <v>3</v>
      </c>
    </row>
    <row r="44" spans="1:38" ht="42.75" x14ac:dyDescent="0.2">
      <c r="A44" s="5" t="s">
        <v>64</v>
      </c>
      <c r="B44" s="6" t="s">
        <v>65</v>
      </c>
      <c r="C44" s="6" t="s">
        <v>44</v>
      </c>
      <c r="D44" s="7">
        <v>2</v>
      </c>
      <c r="E44" s="8">
        <v>19311.82</v>
      </c>
      <c r="F44" s="8">
        <v>38623.629999999997</v>
      </c>
      <c r="G44" s="14"/>
      <c r="AL44">
        <v>3</v>
      </c>
    </row>
    <row r="45" spans="1:38" ht="28.5" x14ac:dyDescent="0.2">
      <c r="A45" s="5" t="s">
        <v>66</v>
      </c>
      <c r="B45" s="6" t="s">
        <v>67</v>
      </c>
      <c r="C45" s="6" t="s">
        <v>68</v>
      </c>
      <c r="D45" s="7">
        <v>7.6680000000000003E-3</v>
      </c>
      <c r="E45" s="8">
        <v>975.05</v>
      </c>
      <c r="F45" s="8">
        <v>7.5</v>
      </c>
      <c r="G45" s="14"/>
      <c r="AL45">
        <v>3</v>
      </c>
    </row>
    <row r="46" spans="1:38" ht="57" x14ac:dyDescent="0.2">
      <c r="A46" s="5" t="s">
        <v>69</v>
      </c>
      <c r="B46" s="6" t="s">
        <v>70</v>
      </c>
      <c r="C46" s="6" t="s">
        <v>71</v>
      </c>
      <c r="D46" s="7">
        <v>2.1000000000000001E-2</v>
      </c>
      <c r="E46" s="8">
        <v>90375.79</v>
      </c>
      <c r="F46" s="8">
        <v>1897.89</v>
      </c>
      <c r="G46" s="14"/>
      <c r="AL46">
        <v>3</v>
      </c>
    </row>
    <row r="47" spans="1:38" ht="28.5" x14ac:dyDescent="0.2">
      <c r="A47" s="5" t="s">
        <v>72</v>
      </c>
      <c r="B47" s="6" t="s">
        <v>73</v>
      </c>
      <c r="C47" s="6" t="s">
        <v>12</v>
      </c>
      <c r="D47" s="7">
        <v>8.6000000000000003E-5</v>
      </c>
      <c r="E47" s="8">
        <v>536850.30000000005</v>
      </c>
      <c r="F47" s="8">
        <v>46.21</v>
      </c>
      <c r="G47" s="14"/>
      <c r="AL47">
        <v>3</v>
      </c>
    </row>
    <row r="48" spans="1:38" ht="42.75" x14ac:dyDescent="0.2">
      <c r="A48" s="5" t="s">
        <v>74</v>
      </c>
      <c r="B48" s="6" t="s">
        <v>75</v>
      </c>
      <c r="C48" s="6" t="s">
        <v>44</v>
      </c>
      <c r="D48" s="7">
        <v>0.1462</v>
      </c>
      <c r="E48" s="8">
        <v>688.54</v>
      </c>
      <c r="F48" s="8">
        <v>100.69</v>
      </c>
      <c r="G48" s="14"/>
      <c r="AL48">
        <v>3</v>
      </c>
    </row>
    <row r="49" spans="1:38" ht="14.25" x14ac:dyDescent="0.2">
      <c r="A49" s="5" t="s">
        <v>76</v>
      </c>
      <c r="B49" s="6" t="s">
        <v>77</v>
      </c>
      <c r="C49" s="6" t="s">
        <v>44</v>
      </c>
      <c r="D49" s="7">
        <v>6</v>
      </c>
      <c r="E49" s="8">
        <v>15.19</v>
      </c>
      <c r="F49" s="8">
        <v>91.14</v>
      </c>
      <c r="G49" s="14"/>
      <c r="AL49">
        <v>3</v>
      </c>
    </row>
    <row r="50" spans="1:38" ht="14.25" x14ac:dyDescent="0.2">
      <c r="A50" s="5" t="s">
        <v>78</v>
      </c>
      <c r="B50" s="6" t="s">
        <v>79</v>
      </c>
      <c r="C50" s="6" t="s">
        <v>44</v>
      </c>
      <c r="D50" s="7">
        <v>3</v>
      </c>
      <c r="E50" s="8">
        <v>752.57</v>
      </c>
      <c r="F50" s="8">
        <v>2257.6999999999998</v>
      </c>
      <c r="G50" s="14"/>
      <c r="AL50">
        <v>3</v>
      </c>
    </row>
    <row r="51" spans="1:38" ht="14.25" x14ac:dyDescent="0.2">
      <c r="A51" s="5" t="s">
        <v>80</v>
      </c>
      <c r="B51" s="6" t="s">
        <v>81</v>
      </c>
      <c r="C51" s="6" t="s">
        <v>44</v>
      </c>
      <c r="D51" s="7">
        <v>3</v>
      </c>
      <c r="E51" s="8">
        <v>179.6</v>
      </c>
      <c r="F51" s="8">
        <v>538.79</v>
      </c>
      <c r="G51" s="14"/>
      <c r="AL51">
        <v>3</v>
      </c>
    </row>
    <row r="52" spans="1:38" ht="28.5" x14ac:dyDescent="0.2">
      <c r="A52" s="5" t="s">
        <v>82</v>
      </c>
      <c r="B52" s="6" t="s">
        <v>83</v>
      </c>
      <c r="C52" s="6" t="s">
        <v>44</v>
      </c>
      <c r="D52" s="7">
        <v>3</v>
      </c>
      <c r="E52" s="8">
        <v>73.930000000000007</v>
      </c>
      <c r="F52" s="8">
        <v>221.79</v>
      </c>
      <c r="G52" s="14"/>
      <c r="AL52">
        <v>3</v>
      </c>
    </row>
    <row r="53" spans="1:38" ht="28.5" x14ac:dyDescent="0.2">
      <c r="A53" s="5" t="s">
        <v>84</v>
      </c>
      <c r="B53" s="6" t="s">
        <v>85</v>
      </c>
      <c r="C53" s="6" t="s">
        <v>44</v>
      </c>
      <c r="D53" s="7">
        <v>6</v>
      </c>
      <c r="E53" s="8">
        <v>145.33000000000001</v>
      </c>
      <c r="F53" s="8">
        <v>871.98</v>
      </c>
      <c r="G53" s="14"/>
      <c r="AL53">
        <v>3</v>
      </c>
    </row>
    <row r="54" spans="1:38" ht="28.5" x14ac:dyDescent="0.2">
      <c r="A54" s="5" t="s">
        <v>86</v>
      </c>
      <c r="B54" s="6" t="s">
        <v>87</v>
      </c>
      <c r="C54" s="6" t="s">
        <v>88</v>
      </c>
      <c r="D54" s="7">
        <v>0.91592200000000001</v>
      </c>
      <c r="E54" s="8">
        <v>35.22</v>
      </c>
      <c r="F54" s="8">
        <v>31.619199999999996</v>
      </c>
      <c r="G54" s="14"/>
      <c r="AL54">
        <v>3</v>
      </c>
    </row>
    <row r="55" spans="1:38" ht="14.25" x14ac:dyDescent="0.2">
      <c r="A55" s="5" t="s">
        <v>89</v>
      </c>
      <c r="B55" s="6" t="s">
        <v>90</v>
      </c>
      <c r="C55" s="6" t="s">
        <v>44</v>
      </c>
      <c r="D55" s="7">
        <v>1</v>
      </c>
      <c r="E55" s="8">
        <v>583.33000000000004</v>
      </c>
      <c r="F55" s="8">
        <v>583.33000000000004</v>
      </c>
      <c r="G55" s="14"/>
      <c r="AL55">
        <v>3</v>
      </c>
    </row>
    <row r="56" spans="1:38" ht="28.5" x14ac:dyDescent="0.2">
      <c r="A56" s="5" t="s">
        <v>89</v>
      </c>
      <c r="B56" s="6" t="s">
        <v>91</v>
      </c>
      <c r="C56" s="6" t="s">
        <v>92</v>
      </c>
      <c r="D56" s="7">
        <v>1</v>
      </c>
      <c r="E56" s="8">
        <v>10416.67</v>
      </c>
      <c r="F56" s="8">
        <v>10416.67</v>
      </c>
      <c r="G56" s="14"/>
      <c r="AL56">
        <v>3</v>
      </c>
    </row>
    <row r="57" spans="1:38" ht="57" x14ac:dyDescent="0.2">
      <c r="A57" s="5" t="s">
        <v>89</v>
      </c>
      <c r="B57" s="6" t="s">
        <v>93</v>
      </c>
      <c r="C57" s="6" t="s">
        <v>92</v>
      </c>
      <c r="D57" s="7">
        <v>1</v>
      </c>
      <c r="E57" s="8">
        <v>10000</v>
      </c>
      <c r="F57" s="8">
        <v>10000</v>
      </c>
      <c r="G57" s="15"/>
      <c r="H57" s="28"/>
      <c r="AL57">
        <v>3</v>
      </c>
    </row>
    <row r="58" spans="1:38" ht="15" x14ac:dyDescent="0.25">
      <c r="A58" s="9" t="s">
        <v>94</v>
      </c>
      <c r="B58" s="9"/>
      <c r="C58" s="9"/>
      <c r="D58" s="9"/>
      <c r="E58" s="10">
        <f>SUMIF(AL19:AL57, 3, F19:F57)</f>
        <v>114574.23919999998</v>
      </c>
      <c r="F58" s="9"/>
      <c r="G58" s="15"/>
    </row>
    <row r="59" spans="1:38" ht="15" x14ac:dyDescent="0.25">
      <c r="A59" s="9" t="s">
        <v>104</v>
      </c>
      <c r="B59" s="9"/>
      <c r="C59" s="9"/>
      <c r="D59" s="9"/>
      <c r="E59" s="26">
        <f>E58*0.2</f>
        <v>22914.847839999999</v>
      </c>
      <c r="F59" s="27"/>
      <c r="G59" s="15"/>
    </row>
    <row r="60" spans="1:38" ht="15" x14ac:dyDescent="0.25">
      <c r="A60" s="9" t="s">
        <v>105</v>
      </c>
      <c r="B60" s="9"/>
      <c r="C60" s="9"/>
      <c r="D60" s="9"/>
      <c r="E60" s="26">
        <f>E58+E59</f>
        <v>137489.08703999998</v>
      </c>
      <c r="F60" s="27"/>
      <c r="G60" s="15"/>
    </row>
  </sheetData>
  <mergeCells count="23">
    <mergeCell ref="A60:D60"/>
    <mergeCell ref="E60:F60"/>
    <mergeCell ref="A9:B9"/>
    <mergeCell ref="D9:I9"/>
    <mergeCell ref="A18:G18"/>
    <mergeCell ref="A13:G13"/>
    <mergeCell ref="A12:G12"/>
    <mergeCell ref="A59:D59"/>
    <mergeCell ref="E59:F59"/>
    <mergeCell ref="A58:D58"/>
    <mergeCell ref="E58:F58"/>
    <mergeCell ref="G14:G16"/>
    <mergeCell ref="A4:B4"/>
    <mergeCell ref="D5:G5"/>
    <mergeCell ref="A7:B7"/>
    <mergeCell ref="D7:I7"/>
    <mergeCell ref="A8:B8"/>
    <mergeCell ref="D8:E8"/>
    <mergeCell ref="A14:A16"/>
    <mergeCell ref="B14:B16"/>
    <mergeCell ref="C14:C16"/>
    <mergeCell ref="D14:D16"/>
    <mergeCell ref="E14:F15"/>
  </mergeCells>
  <pageMargins left="0.6" right="0.4" top="0.65" bottom="0.4" header="0.4" footer="0.4"/>
  <pageSetup paperSize="9" scale="74" fitToHeight="0" orientation="portrait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ресурсов</vt:lpstr>
      <vt:lpstr>'Расчет стоимости ресурсов'!Заголовки_для_печати</vt:lpstr>
      <vt:lpstr>'Расчет стоимости ресурсов'!Область_печати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Гаврилов Евгений Владимирович</dc:creator>
  <cp:lastModifiedBy>Гаврилов Евгений Владимирович</cp:lastModifiedBy>
  <dcterms:created xsi:type="dcterms:W3CDTF">2024-08-09T08:29:12Z</dcterms:created>
  <dcterms:modified xsi:type="dcterms:W3CDTF">2024-08-09T08:35:15Z</dcterms:modified>
</cp:coreProperties>
</file>