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\eo\groups\Торги\3. Закупки\1. Харченко О.А\2025\ПОСТАВКА\ЗК ЭТП\4001 алюмин сернок гранулир-й\"/>
    </mc:Choice>
  </mc:AlternateContent>
  <bookViews>
    <workbookView xWindow="0" yWindow="0" windowWidth="11400" windowHeight="5895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M11" i="1" l="1"/>
  <c r="J11" i="1"/>
  <c r="L11" i="1"/>
  <c r="K12" i="1" s="1"/>
  <c r="I11" i="1"/>
  <c r="H12" i="1" s="1"/>
  <c r="G11" i="1"/>
  <c r="F12" i="1" s="1"/>
  <c r="N11" i="1"/>
  <c r="F14" i="1" s="1"/>
  <c r="H13" i="1" l="1"/>
</calcChain>
</file>

<file path=xl/sharedStrings.xml><?xml version="1.0" encoding="utf-8"?>
<sst xmlns="http://schemas.openxmlformats.org/spreadsheetml/2006/main" count="31" uniqueCount="26">
  <si>
    <t>подразделение</t>
  </si>
  <si>
    <t>Расчет начальной (максимальной) цены договора методом сопоставимых рыночных цен (анализ рынка)</t>
  </si>
  <si>
    <t>Дата составления:</t>
  </si>
  <si>
    <t>№ п/п</t>
  </si>
  <si>
    <t>НН</t>
  </si>
  <si>
    <t>Наименование продукции</t>
  </si>
  <si>
    <t>ед.изм.</t>
  </si>
  <si>
    <t>кол-во</t>
  </si>
  <si>
    <t>Источники информации</t>
  </si>
  <si>
    <t>Средняя цена единицы / НМЦ единицы, руб. без НДС</t>
  </si>
  <si>
    <t>Начальная (максимальная) цена, руб. без НДС</t>
  </si>
  <si>
    <t>Цена за единицу*</t>
  </si>
  <si>
    <t>Итого стоимость</t>
  </si>
  <si>
    <t>Превышение Цмин %</t>
  </si>
  <si>
    <t>1</t>
  </si>
  <si>
    <t>2181211011</t>
  </si>
  <si>
    <t>АЛЮМИНИЙ СЕРНОКИСЛЫЙ ГРАНУЛИРОВАННЫЙ ТЕХНИЧЕСКИЙ (СУЛЬФАТ АЛЮМИНИЯ) ГОСТ 12966-85</t>
  </si>
  <si>
    <t>тонна</t>
  </si>
  <si>
    <t>ИТОГО цена предложения Поставщика, руб. без НДС</t>
  </si>
  <si>
    <t>Превышение Цmin, %</t>
  </si>
  <si>
    <t>ОПЗП</t>
  </si>
  <si>
    <t xml:space="preserve">         наименование закупки</t>
  </si>
  <si>
    <t>Поставка алюминия сернокислого гранулированного</t>
  </si>
  <si>
    <t>№1</t>
  </si>
  <si>
    <t>№2</t>
  </si>
  <si>
    <t>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</si>
</sst>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%"/>
    <numFmt numFmtId="166" formatCode="[$-F800]dddd\,\ mmmm\ dd\,\ yyyy"/>
  </numFmts>
  <fonts count="12" x14ac:knownFonts="1">
    <font>
      <sz val="8"/>
      <name val="Arial"/>
    </font>
    <font>
      <sz val="12"/>
      <color rgb="FF000000"/>
      <name val="Cambria"/>
      <family val="1"/>
      <charset val="204"/>
    </font>
    <font>
      <sz val="12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i/>
      <vertAlign val="superscript"/>
      <sz val="11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u/>
      <sz val="12"/>
      <color indexed="8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0" fillId="0" borderId="7" xfId="0" applyNumberFormat="1" applyBorder="1" applyAlignment="1">
      <alignment horizontal="center" vertical="center"/>
    </xf>
    <xf numFmtId="4" fontId="0" fillId="0" borderId="0" xfId="0" applyNumberFormat="1" applyAlignment="1">
      <alignment horizontal="left"/>
    </xf>
    <xf numFmtId="165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/>
    <xf numFmtId="0" fontId="8" fillId="0" borderId="0" xfId="0" applyFont="1" applyAlignment="1">
      <alignment vertical="center"/>
    </xf>
    <xf numFmtId="0" fontId="0" fillId="0" borderId="0" xfId="0" applyNumberFormat="1" applyAlignment="1">
      <alignment horizontal="left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165" fontId="5" fillId="0" borderId="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/>
    </xf>
    <xf numFmtId="0" fontId="6" fillId="3" borderId="0" xfId="0" applyFont="1" applyFill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166" fontId="11" fillId="4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17"/>
  <sheetViews>
    <sheetView tabSelected="1" workbookViewId="0">
      <selection activeCell="E35" sqref="E35"/>
    </sheetView>
  </sheetViews>
  <sheetFormatPr defaultColWidth="10.5" defaultRowHeight="11.45" customHeight="1" x14ac:dyDescent="0.2"/>
  <cols>
    <col min="1" max="1" width="9" style="1" customWidth="1"/>
    <col min="2" max="2" width="15.5" style="1" customWidth="1"/>
    <col min="3" max="3" width="59.83203125" style="1" customWidth="1"/>
    <col min="4" max="14" width="17.5" style="1" customWidth="1"/>
    <col min="15" max="15" width="10.5" style="1" customWidth="1"/>
  </cols>
  <sheetData>
    <row r="1" spans="1:15" ht="26.25" customHeight="1" x14ac:dyDescent="0.2">
      <c r="N1" s="2"/>
    </row>
    <row r="2" spans="1:15" ht="26.25" customHeight="1" x14ac:dyDescent="0.25">
      <c r="A2" s="14"/>
      <c r="B2" s="37" t="s">
        <v>20</v>
      </c>
      <c r="C2" s="37"/>
      <c r="D2" s="37"/>
      <c r="E2" s="37"/>
      <c r="F2" s="12"/>
      <c r="G2" s="12"/>
      <c r="H2" s="12"/>
      <c r="I2" s="12"/>
      <c r="J2"/>
      <c r="K2" s="15"/>
      <c r="L2" s="15"/>
      <c r="M2"/>
      <c r="N2" s="15"/>
    </row>
    <row r="3" spans="1:15" ht="26.25" customHeight="1" x14ac:dyDescent="0.2">
      <c r="A3" s="14"/>
      <c r="B3" s="38" t="s">
        <v>0</v>
      </c>
      <c r="C3" s="38"/>
      <c r="D3" s="38"/>
      <c r="E3" s="38"/>
      <c r="F3" s="12"/>
      <c r="G3" s="12"/>
      <c r="H3" s="12"/>
      <c r="I3" s="12"/>
      <c r="J3"/>
      <c r="K3" s="15"/>
      <c r="L3" s="15"/>
      <c r="M3"/>
      <c r="N3" s="15"/>
    </row>
    <row r="4" spans="1:15" ht="26.25" customHeight="1" x14ac:dyDescent="0.2">
      <c r="A4" s="16" t="s">
        <v>1</v>
      </c>
      <c r="D4" s="17"/>
      <c r="F4" s="12"/>
      <c r="G4" s="12"/>
      <c r="H4" s="12"/>
      <c r="I4" s="39" t="s">
        <v>22</v>
      </c>
      <c r="J4" s="39"/>
      <c r="K4" s="39"/>
      <c r="L4" s="39"/>
      <c r="M4" s="39"/>
      <c r="N4" s="39"/>
    </row>
    <row r="5" spans="1:15" ht="26.25" customHeight="1" x14ac:dyDescent="0.2">
      <c r="A5" s="14"/>
      <c r="D5" s="17"/>
      <c r="F5" s="12"/>
      <c r="G5" s="18"/>
      <c r="H5" s="18"/>
      <c r="I5" s="38" t="s">
        <v>21</v>
      </c>
      <c r="J5" s="38"/>
      <c r="K5" s="38"/>
      <c r="L5" s="38"/>
      <c r="M5" s="38"/>
      <c r="N5" s="38"/>
    </row>
    <row r="6" spans="1:15" ht="26.25" customHeight="1" x14ac:dyDescent="0.2">
      <c r="A6" s="14"/>
      <c r="B6" s="19"/>
      <c r="C6" s="19" t="s">
        <v>2</v>
      </c>
      <c r="D6" s="40">
        <v>45583.503831018519</v>
      </c>
      <c r="E6" s="40"/>
      <c r="F6" s="40"/>
      <c r="G6" s="12"/>
      <c r="H6" s="12"/>
      <c r="I6" s="12"/>
      <c r="J6"/>
      <c r="K6" s="15"/>
      <c r="L6" s="15"/>
      <c r="M6"/>
      <c r="N6" s="15"/>
    </row>
    <row r="7" spans="1:15" ht="26.25" customHeight="1" x14ac:dyDescent="0.25">
      <c r="B7" s="3"/>
      <c r="C7" s="3"/>
      <c r="D7" s="3"/>
      <c r="E7" s="3"/>
      <c r="F7" s="3"/>
      <c r="G7" s="3"/>
    </row>
    <row r="8" spans="1:15" ht="14.25" customHeight="1" x14ac:dyDescent="0.2">
      <c r="A8" s="24" t="s">
        <v>3</v>
      </c>
      <c r="B8" s="24" t="s">
        <v>4</v>
      </c>
      <c r="C8" s="24" t="s">
        <v>5</v>
      </c>
      <c r="D8" s="24" t="s">
        <v>6</v>
      </c>
      <c r="E8" s="27" t="s">
        <v>7</v>
      </c>
      <c r="F8" s="30" t="s">
        <v>8</v>
      </c>
      <c r="G8" s="30"/>
      <c r="H8" s="30"/>
      <c r="I8" s="30"/>
      <c r="J8" s="30"/>
      <c r="K8" s="30"/>
      <c r="L8" s="30"/>
      <c r="M8" s="30"/>
      <c r="N8" s="20" t="s">
        <v>9</v>
      </c>
    </row>
    <row r="9" spans="1:15" ht="38.1" customHeight="1" x14ac:dyDescent="0.2">
      <c r="A9" s="25"/>
      <c r="B9" s="25"/>
      <c r="C9" s="25"/>
      <c r="D9" s="25"/>
      <c r="E9" s="28"/>
      <c r="F9" s="23" t="s">
        <v>23</v>
      </c>
      <c r="G9" s="23"/>
      <c r="H9" s="23" t="s">
        <v>24</v>
      </c>
      <c r="I9" s="23"/>
      <c r="J9" s="23"/>
      <c r="K9" s="23" t="s">
        <v>25</v>
      </c>
      <c r="L9" s="23"/>
      <c r="M9" s="23"/>
      <c r="N9" s="21"/>
    </row>
    <row r="10" spans="1:15" ht="21.95" customHeight="1" x14ac:dyDescent="0.2">
      <c r="A10" s="26"/>
      <c r="B10" s="26"/>
      <c r="C10" s="26"/>
      <c r="D10" s="26"/>
      <c r="E10" s="29"/>
      <c r="F10" s="4" t="s">
        <v>11</v>
      </c>
      <c r="G10" s="5" t="s">
        <v>12</v>
      </c>
      <c r="H10" s="4" t="s">
        <v>11</v>
      </c>
      <c r="I10" s="5" t="s">
        <v>12</v>
      </c>
      <c r="J10" s="5" t="s">
        <v>13</v>
      </c>
      <c r="K10" s="4" t="s">
        <v>11</v>
      </c>
      <c r="L10" s="5" t="s">
        <v>12</v>
      </c>
      <c r="M10" s="5" t="s">
        <v>13</v>
      </c>
      <c r="N10" s="22"/>
    </row>
    <row r="11" spans="1:15" s="10" customFormat="1" ht="33" customHeight="1" x14ac:dyDescent="0.2">
      <c r="A11" s="7" t="s">
        <v>14</v>
      </c>
      <c r="B11" s="7" t="s">
        <v>15</v>
      </c>
      <c r="C11" s="8" t="s">
        <v>16</v>
      </c>
      <c r="D11" s="7" t="s">
        <v>17</v>
      </c>
      <c r="E11" s="6">
        <v>166</v>
      </c>
      <c r="F11" s="11">
        <v>36082.79</v>
      </c>
      <c r="G11" s="11">
        <f>F11*$E11</f>
        <v>5989743.1400000006</v>
      </c>
      <c r="H11" s="11">
        <v>38609.589999999997</v>
      </c>
      <c r="I11" s="11">
        <f>H11*$E11</f>
        <v>6409191.9399999995</v>
      </c>
      <c r="J11" s="13">
        <f>H11/F11-1</f>
        <v>7.002784429917952E-2</v>
      </c>
      <c r="K11" s="11">
        <v>39179.019999999997</v>
      </c>
      <c r="L11" s="11">
        <f>K11*$E11</f>
        <v>6503717.3199999994</v>
      </c>
      <c r="M11" s="13">
        <f>K11/F11-1</f>
        <v>8.5809051905354261E-2</v>
      </c>
      <c r="N11" s="11">
        <f>ROUND(AVERAGE(F11,H11,K11),2)</f>
        <v>37957.129999999997</v>
      </c>
      <c r="O11" s="9"/>
    </row>
    <row r="12" spans="1:15" ht="11.1" customHeight="1" x14ac:dyDescent="0.2">
      <c r="A12" s="31" t="s">
        <v>18</v>
      </c>
      <c r="B12" s="31"/>
      <c r="C12" s="31"/>
      <c r="D12" s="31"/>
      <c r="E12" s="31"/>
      <c r="F12" s="32">
        <f>G11</f>
        <v>5989743.1400000006</v>
      </c>
      <c r="G12" s="32"/>
      <c r="H12" s="32">
        <f>I11</f>
        <v>6409191.9399999995</v>
      </c>
      <c r="I12" s="32"/>
      <c r="J12" s="32"/>
      <c r="K12" s="32">
        <f>L11</f>
        <v>6503717.3199999994</v>
      </c>
      <c r="L12" s="32"/>
      <c r="M12" s="32"/>
      <c r="N12" s="12"/>
    </row>
    <row r="13" spans="1:15" ht="11.1" customHeight="1" x14ac:dyDescent="0.2">
      <c r="A13" s="31" t="s">
        <v>19</v>
      </c>
      <c r="B13" s="31"/>
      <c r="C13" s="31"/>
      <c r="D13" s="31"/>
      <c r="E13" s="31"/>
      <c r="F13" s="32"/>
      <c r="G13" s="32"/>
      <c r="H13" s="34">
        <f>F14/F12-1</f>
        <v>5.1945539688033948E-2</v>
      </c>
      <c r="I13" s="35"/>
      <c r="J13" s="35"/>
      <c r="K13" s="35"/>
      <c r="L13" s="35"/>
      <c r="M13" s="36"/>
      <c r="N13" s="12"/>
    </row>
    <row r="14" spans="1:15" ht="11.1" customHeight="1" x14ac:dyDescent="0.2">
      <c r="A14" s="33" t="s">
        <v>10</v>
      </c>
      <c r="B14" s="33"/>
      <c r="C14" s="33"/>
      <c r="D14" s="33"/>
      <c r="E14" s="33"/>
      <c r="F14" s="32">
        <f>N11*E11</f>
        <v>6300883.5799999991</v>
      </c>
      <c r="G14" s="32"/>
      <c r="H14" s="32"/>
      <c r="I14" s="32"/>
      <c r="J14" s="32"/>
      <c r="K14" s="32"/>
      <c r="L14" s="32"/>
      <c r="M14" s="32"/>
      <c r="N14" s="12"/>
    </row>
    <row r="15" spans="1:15" ht="11.1" customHeight="1" x14ac:dyDescent="0.2">
      <c r="F15" s="12"/>
      <c r="G15" s="12"/>
      <c r="H15" s="12"/>
      <c r="I15" s="12"/>
      <c r="J15" s="12"/>
      <c r="K15" s="12"/>
      <c r="L15" s="12"/>
      <c r="M15" s="12"/>
      <c r="N15" s="12"/>
    </row>
    <row r="16" spans="1:15" ht="11.1" customHeight="1" x14ac:dyDescent="0.2"/>
    <row r="17" ht="11.1" customHeight="1" x14ac:dyDescent="0.2"/>
  </sheetData>
  <mergeCells count="24">
    <mergeCell ref="H13:M13"/>
    <mergeCell ref="B2:E2"/>
    <mergeCell ref="B3:E3"/>
    <mergeCell ref="I4:N4"/>
    <mergeCell ref="I5:N5"/>
    <mergeCell ref="D6:F6"/>
    <mergeCell ref="A14:E14"/>
    <mergeCell ref="F14:M14"/>
    <mergeCell ref="A12:E12"/>
    <mergeCell ref="F12:G12"/>
    <mergeCell ref="H12:J12"/>
    <mergeCell ref="K12:M12"/>
    <mergeCell ref="A13:E13"/>
    <mergeCell ref="F13:G13"/>
    <mergeCell ref="N8:N10"/>
    <mergeCell ref="F9:G9"/>
    <mergeCell ref="H9:J9"/>
    <mergeCell ref="K9:M9"/>
    <mergeCell ref="A8:A10"/>
    <mergeCell ref="B8:B10"/>
    <mergeCell ref="C8:C10"/>
    <mergeCell ref="D8:D10"/>
    <mergeCell ref="E8:E10"/>
    <mergeCell ref="F8:M8"/>
  </mergeCells>
  <dataValidations count="3">
    <dataValidation allowBlank="1" showInputMessage="1" showErrorMessage="1" promptTitle="Организация" prompt="Укажите наименование Организации" sqref="B2"/>
    <dataValidation allowBlank="1" showInputMessage="1" showErrorMessage="1" promptTitle="Наименование лота" prompt="Укажите наименование лота" sqref="A4"/>
    <dataValidation allowBlank="1" showInputMessage="1" showErrorMessage="1" promptTitle="Дата составления" prompt="Дата составления вводится автоматически на текущую дату заполнения листа" sqref="D6"/>
  </dataValidation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Харченко Оксана Александровна</cp:lastModifiedBy>
  <dcterms:modified xsi:type="dcterms:W3CDTF">2024-10-31T10:56:29Z</dcterms:modified>
</cp:coreProperties>
</file>