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S8" i="1" l="1"/>
  <c r="M7" i="1"/>
  <c r="P7" i="1" s="1"/>
  <c r="Q7" i="1" s="1"/>
  <c r="N7" i="1" s="1"/>
  <c r="R7" i="1" s="1"/>
  <c r="M6" i="1"/>
  <c r="P6" i="1" s="1"/>
  <c r="Q6" i="1" s="1"/>
  <c r="N6" i="1" s="1"/>
  <c r="R6" i="1" s="1"/>
</calcChain>
</file>

<file path=xl/sharedStrings.xml><?xml version="1.0" encoding="utf-8"?>
<sst xmlns="http://schemas.openxmlformats.org/spreadsheetml/2006/main" count="53" uniqueCount="48">
  <si>
    <t>РАСЧЕТ НАЧАЛЬНОЙ (МАКСИМАЛЬНОЙ) ЦЕНЫ КОНТРАКТА</t>
  </si>
  <si>
    <t>№ п/п</t>
  </si>
  <si>
    <t xml:space="preserve">Наименование объекта закупки </t>
  </si>
  <si>
    <t>ед. изме-рения</t>
  </si>
  <si>
    <t>кол-во</t>
  </si>
  <si>
    <t>Данные реестра контрактов (руб./ед.изм.)</t>
  </si>
  <si>
    <t>Однороднсоть совокупности значений  выявленных цен, используемых в расчете Н(М)ЦК, ЦКЕП</t>
  </si>
  <si>
    <t>сумма  данных среднее квадратичное отклонение</t>
  </si>
  <si>
    <t>общие данные для извлечения корня среднего квадратичного отклонения</t>
  </si>
  <si>
    <t>коэф вариации цен</t>
  </si>
  <si>
    <t>Н(М) ЦК, ЦКЕП, определяемая методом сопоставимых рыночных цен (анализа рынка)</t>
  </si>
  <si>
    <t>Номер сведений о контракте</t>
  </si>
  <si>
    <t>применяемый коэффициент</t>
  </si>
  <si>
    <t>Средняя арифметическая цена за единицу &lt;ц&gt;</t>
  </si>
  <si>
    <t xml:space="preserve">Среднее квадратнчное отклонение </t>
  </si>
  <si>
    <t xml:space="preserve">коэффициент вариации </t>
  </si>
  <si>
    <t>Расчет Н (М)ЦК по формуле</t>
  </si>
  <si>
    <t>Поставщик 1</t>
  </si>
  <si>
    <t>Поставщик2</t>
  </si>
  <si>
    <t>Поставщик 3</t>
  </si>
  <si>
    <t>Поставщик 4</t>
  </si>
  <si>
    <t>Поставщик 5</t>
  </si>
  <si>
    <t>количество коммерческих предложений</t>
  </si>
  <si>
    <t xml:space="preserve">Статистические данные </t>
  </si>
  <si>
    <t>Поставка кондиционеров (сплит-систем)</t>
  </si>
  <si>
    <t>шт</t>
  </si>
  <si>
    <t>НМЦК методом сопоставимых рыночных цен (анализа рынка) определяется по формуле:</t>
  </si>
  <si>
    <t>Цены прошлых периодов, используемые в расчетах в соответствии с настоящими Рекомендациями, могут быть приведены к текущему уровню цен путем применения коэффициента, рассчитанного в соответствии с формулой:</t>
  </si>
  <si>
    <t>В целях определения однородности совокупности значений выявленных цен, используемых в расчете НМЦК в соответствии с настоящим разделом, рекомендуется определять коэффициент вариации. Коэффициент вариации цены определяется по следующей формуле:</t>
  </si>
  <si>
    <t>,</t>
  </si>
  <si>
    <t>где:</t>
  </si>
  <si>
    <t xml:space="preserve"> - коэффициент для пересчета цен прошлых периодов к текущему уровню цен;</t>
  </si>
  <si>
    <t>V - коэффициент вариации;</t>
  </si>
  <si>
    <t xml:space="preserve"> - срок формирования ценовой информации, используемой для расчета;</t>
  </si>
  <si>
    <t xml:space="preserve"> - среднее квадратичное отклонение;</t>
  </si>
  <si>
    <t>t - месяц проведения расчетов НМЦК;</t>
  </si>
  <si>
    <t xml:space="preserve"> - цена единицы товара, работы, услуги, указанная в источнике с номером i;</t>
  </si>
  <si>
    <t xml:space="preserve"> - НМЦК, определяемая методом сопоставимых рыночных цен (анализа рынка);</t>
  </si>
  <si>
    <t xml:space="preserve"> - индекс потребительских цен на месяц в процентах к предыдущему месяцу, соответствующий месяцу в интервале от </t>
  </si>
  <si>
    <t>&lt;ц&gt; - средняя арифметическая величина цены единицы товара, работы, услуги;</t>
  </si>
  <si>
    <t>v - количество (объем) закупаемого товара (работы, услуги);</t>
  </si>
  <si>
    <t xml:space="preserve"> до t включительно, установленный Федеральной службой государственной статистики (официальный сайт в сети "Интернет" www.gks.ru).</t>
  </si>
  <si>
    <t>n - количество значений, используемых в расчете.</t>
  </si>
  <si>
    <t>n - количество значений, используемых в расчете;</t>
  </si>
  <si>
    <t>3.20.1. Коэффициент вариации может быть рассчитан с помощью стандартных функций табличных редакторов.</t>
  </si>
  <si>
    <t>i - номер источника ценовой информации;</t>
  </si>
  <si>
    <t xml:space="preserve"> -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услуг, определяемых в соответствии с пунктом 3.17 настоящих Рекомендаций.</t>
  </si>
  <si>
    <t>1/3*(540+580+540)=0,333*1660=547,8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</si>
</sst>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1"/>
      <color theme="1"/>
      <name val="Times New Roman"/>
    </font>
    <font>
      <b/>
      <sz val="9"/>
      <color theme="1"/>
      <name val="Times New Roman"/>
    </font>
    <font>
      <sz val="11"/>
      <color theme="1"/>
      <name val="Times New Roman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textRotation="255" wrapText="1"/>
    </xf>
    <xf numFmtId="0" fontId="0" fillId="0" borderId="0" xfId="0"/>
    <xf numFmtId="0" fontId="0" fillId="4" borderId="0" xfId="0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2" fontId="4" fillId="3" borderId="3" xfId="0" applyNumberFormat="1" applyFont="1" applyFill="1" applyBorder="1"/>
    <xf numFmtId="2" fontId="0" fillId="4" borderId="0" xfId="0" applyNumberFormat="1" applyFill="1"/>
    <xf numFmtId="0" fontId="0" fillId="4" borderId="0" xfId="0" applyFill="1"/>
    <xf numFmtId="0" fontId="4" fillId="0" borderId="0" xfId="0" applyFont="1"/>
    <xf numFmtId="2" fontId="4" fillId="0" borderId="0" xfId="0" applyNumberFormat="1" applyFont="1"/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textRotation="255" wrapText="1"/>
    </xf>
    <xf numFmtId="0" fontId="2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2" fontId="4" fillId="0" borderId="3" xfId="0" applyNumberFormat="1" applyFont="1" applyBorder="1" applyAlignment="1">
      <alignment vertical="center"/>
    </xf>
    <xf numFmtId="2" fontId="4" fillId="3" borderId="3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3" xfId="0" applyFont="1" applyBorder="1" applyAlignment="1">
      <alignment vertical="center"/>
    </xf>
    <xf numFmtId="1" fontId="4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15</xdr:row>
      <xdr:rowOff>66674</xdr:rowOff>
    </xdr:from>
    <xdr:to>
      <xdr:col>3</xdr:col>
      <xdr:colOff>171449</xdr:colOff>
      <xdr:row>17</xdr:row>
      <xdr:rowOff>85724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47699" y="9039224"/>
          <a:ext cx="1628774" cy="380999"/>
        </a:xfrm>
        <a:prstGeom prst="rect">
          <a:avLst/>
        </a:prstGeom>
        <a:noFill/>
      </xdr:spPr>
    </xdr:pic>
    <xdr:clientData/>
  </xdr:twoCellAnchor>
  <xdr:twoCellAnchor>
    <xdr:from>
      <xdr:col>1</xdr:col>
      <xdr:colOff>981074</xdr:colOff>
      <xdr:row>18</xdr:row>
      <xdr:rowOff>57150</xdr:rowOff>
    </xdr:from>
    <xdr:to>
      <xdr:col>3</xdr:col>
      <xdr:colOff>28575</xdr:colOff>
      <xdr:row>19</xdr:row>
      <xdr:rowOff>95249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457324" y="9725024"/>
          <a:ext cx="676274" cy="352424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24</xdr:row>
      <xdr:rowOff>0</xdr:rowOff>
    </xdr:from>
    <xdr:to>
      <xdr:col>1</xdr:col>
      <xdr:colOff>152399</xdr:colOff>
      <xdr:row>24</xdr:row>
      <xdr:rowOff>228600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tretch/>
      </xdr:blipFill>
      <xdr:spPr bwMode="auto">
        <a:xfrm>
          <a:off x="476249" y="12315824"/>
          <a:ext cx="152399" cy="228599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11</xdr:col>
      <xdr:colOff>323848</xdr:colOff>
      <xdr:row>16</xdr:row>
      <xdr:rowOff>95249</xdr:rowOff>
    </xdr:to>
    <xdr:pic>
      <xdr:nvPicPr>
        <xdr:cNvPr id="10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tretch/>
      </xdr:blipFill>
      <xdr:spPr bwMode="auto">
        <a:xfrm>
          <a:off x="5238749" y="8791574"/>
          <a:ext cx="2257423" cy="457199"/>
        </a:xfrm>
        <a:prstGeom prst="rect">
          <a:avLst/>
        </a:prstGeom>
        <a:noFill/>
      </xdr:spPr>
    </xdr:pic>
    <xdr:clientData/>
  </xdr:twoCellAnchor>
  <xdr:twoCellAnchor>
    <xdr:from>
      <xdr:col>7</xdr:col>
      <xdr:colOff>511968</xdr:colOff>
      <xdr:row>17</xdr:row>
      <xdr:rowOff>35718</xdr:rowOff>
    </xdr:from>
    <xdr:to>
      <xdr:col>8</xdr:col>
      <xdr:colOff>133349</xdr:colOff>
      <xdr:row>17</xdr:row>
      <xdr:rowOff>245268</xdr:rowOff>
    </xdr:to>
    <xdr:pic>
      <xdr:nvPicPr>
        <xdr:cNvPr id="11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tretch/>
      </xdr:blipFill>
      <xdr:spPr bwMode="auto">
        <a:xfrm>
          <a:off x="5122068" y="9370218"/>
          <a:ext cx="250030" cy="209549"/>
        </a:xfrm>
        <a:prstGeom prst="rect">
          <a:avLst/>
        </a:prstGeom>
        <a:noFill/>
      </xdr:spPr>
    </xdr:pic>
    <xdr:clientData/>
  </xdr:twoCellAnchor>
  <xdr:twoCellAnchor>
    <xdr:from>
      <xdr:col>7</xdr:col>
      <xdr:colOff>345280</xdr:colOff>
      <xdr:row>20</xdr:row>
      <xdr:rowOff>178593</xdr:rowOff>
    </xdr:from>
    <xdr:to>
      <xdr:col>8</xdr:col>
      <xdr:colOff>130967</xdr:colOff>
      <xdr:row>20</xdr:row>
      <xdr:rowOff>497680</xdr:rowOff>
    </xdr:to>
    <xdr:pic>
      <xdr:nvPicPr>
        <xdr:cNvPr id="12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tretch/>
      </xdr:blipFill>
      <xdr:spPr bwMode="auto">
        <a:xfrm>
          <a:off x="4955380" y="10570368"/>
          <a:ext cx="414336" cy="319086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571498</xdr:colOff>
      <xdr:row>19</xdr:row>
      <xdr:rowOff>95249</xdr:rowOff>
    </xdr:from>
    <xdr:to>
      <xdr:col>9</xdr:col>
      <xdr:colOff>0</xdr:colOff>
      <xdr:row>20</xdr:row>
      <xdr:rowOff>133349</xdr:rowOff>
    </xdr:to>
    <xdr:pic>
      <xdr:nvPicPr>
        <xdr:cNvPr id="13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tretch/>
      </xdr:blipFill>
      <xdr:spPr bwMode="auto">
        <a:xfrm>
          <a:off x="5181598" y="10077449"/>
          <a:ext cx="685800" cy="447674"/>
        </a:xfrm>
        <a:prstGeom prst="rect">
          <a:avLst/>
        </a:prstGeom>
        <a:noFill/>
      </xdr:spPr>
    </xdr:pic>
    <xdr:clientData/>
  </xdr:twoCellAnchor>
  <xdr:twoCellAnchor>
    <xdr:from>
      <xdr:col>7</xdr:col>
      <xdr:colOff>518771</xdr:colOff>
      <xdr:row>18</xdr:row>
      <xdr:rowOff>100349</xdr:rowOff>
    </xdr:from>
    <xdr:to>
      <xdr:col>8</xdr:col>
      <xdr:colOff>102050</xdr:colOff>
      <xdr:row>18</xdr:row>
      <xdr:rowOff>300375</xdr:rowOff>
    </xdr:to>
    <xdr:pic>
      <xdr:nvPicPr>
        <xdr:cNvPr id="14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tretch/>
      </xdr:blipFill>
      <xdr:spPr bwMode="auto">
        <a:xfrm>
          <a:off x="5128871" y="9768224"/>
          <a:ext cx="211928" cy="200025"/>
        </a:xfrm>
        <a:prstGeom prst="rect">
          <a:avLst/>
        </a:prstGeom>
        <a:noFill/>
      </xdr:spPr>
    </xdr:pic>
    <xdr:clientData/>
  </xdr:twoCellAnchor>
  <xdr:twoCellAnchor>
    <xdr:from>
      <xdr:col>15</xdr:col>
      <xdr:colOff>0</xdr:colOff>
      <xdr:row>14</xdr:row>
      <xdr:rowOff>0</xdr:rowOff>
    </xdr:from>
    <xdr:to>
      <xdr:col>16</xdr:col>
      <xdr:colOff>600074</xdr:colOff>
      <xdr:row>16</xdr:row>
      <xdr:rowOff>38099</xdr:rowOff>
    </xdr:to>
    <xdr:pic>
      <xdr:nvPicPr>
        <xdr:cNvPr id="20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tretch/>
      </xdr:blipFill>
      <xdr:spPr bwMode="auto">
        <a:xfrm>
          <a:off x="9763124" y="8791574"/>
          <a:ext cx="1428749" cy="400049"/>
        </a:xfrm>
        <a:prstGeom prst="rect">
          <a:avLst/>
        </a:prstGeom>
        <a:noFill/>
      </xdr:spPr>
    </xdr:pic>
    <xdr:clientData/>
  </xdr:twoCellAnchor>
  <xdr:twoCellAnchor>
    <xdr:from>
      <xdr:col>15</xdr:col>
      <xdr:colOff>583405</xdr:colOff>
      <xdr:row>17</xdr:row>
      <xdr:rowOff>178592</xdr:rowOff>
    </xdr:from>
    <xdr:to>
      <xdr:col>18</xdr:col>
      <xdr:colOff>347661</xdr:colOff>
      <xdr:row>19</xdr:row>
      <xdr:rowOff>73818</xdr:rowOff>
    </xdr:to>
    <xdr:pic>
      <xdr:nvPicPr>
        <xdr:cNvPr id="21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tretch/>
      </xdr:blipFill>
      <xdr:spPr bwMode="auto">
        <a:xfrm>
          <a:off x="10346530" y="9513092"/>
          <a:ext cx="1850230" cy="542924"/>
        </a:xfrm>
        <a:prstGeom prst="rect">
          <a:avLst/>
        </a:prstGeom>
        <a:noFill/>
      </xdr:spPr>
    </xdr:pic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152399</xdr:colOff>
      <xdr:row>19</xdr:row>
      <xdr:rowOff>228600</xdr:rowOff>
    </xdr:to>
    <xdr:pic>
      <xdr:nvPicPr>
        <xdr:cNvPr id="22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tretch/>
      </xdr:blipFill>
      <xdr:spPr bwMode="auto">
        <a:xfrm>
          <a:off x="9763124" y="9982199"/>
          <a:ext cx="152399" cy="2285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view="pageBreakPreview" workbookViewId="0">
      <selection activeCell="B6" sqref="B6"/>
    </sheetView>
  </sheetViews>
  <sheetFormatPr defaultRowHeight="15" x14ac:dyDescent="0.25"/>
  <cols>
    <col min="1" max="1" width="7.140625" customWidth="1"/>
    <col min="2" max="2" width="17.140625" customWidth="1"/>
    <col min="3" max="3" width="7.28515625" customWidth="1"/>
    <col min="4" max="4" width="9.28515625" bestFit="1" customWidth="1"/>
    <col min="5" max="9" width="9.42578125" bestFit="1" customWidth="1"/>
    <col min="10" max="10" width="12.28515625" customWidth="1"/>
    <col min="11" max="11" width="7.28515625" customWidth="1"/>
    <col min="12" max="12" width="8.42578125" customWidth="1"/>
    <col min="13" max="14" width="11.85546875" customWidth="1"/>
    <col min="15" max="15" width="6.7109375" customWidth="1"/>
    <col min="16" max="16" width="12.42578125" bestFit="1" customWidth="1"/>
    <col min="17" max="18" width="9.42578125" bestFit="1" customWidth="1"/>
    <col min="19" max="19" width="12.28515625" customWidth="1"/>
  </cols>
  <sheetData>
    <row r="1" spans="1:24" ht="30.7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24" ht="15" customHeight="1" x14ac:dyDescent="0.25">
      <c r="A2" s="19" t="s">
        <v>1</v>
      </c>
      <c r="B2" s="22" t="s">
        <v>2</v>
      </c>
      <c r="C2" s="25" t="s">
        <v>3</v>
      </c>
      <c r="D2" s="26" t="s">
        <v>4</v>
      </c>
      <c r="E2" s="27" t="s">
        <v>5</v>
      </c>
      <c r="F2" s="27"/>
      <c r="G2" s="27"/>
      <c r="H2" s="27"/>
      <c r="I2" s="27"/>
      <c r="J2" s="27"/>
      <c r="K2" s="27"/>
      <c r="L2" s="27"/>
      <c r="M2" s="25" t="s">
        <v>6</v>
      </c>
      <c r="N2" s="25"/>
      <c r="O2" s="25"/>
      <c r="P2" s="28" t="s">
        <v>7</v>
      </c>
      <c r="Q2" s="28" t="s">
        <v>8</v>
      </c>
      <c r="R2" s="28" t="s">
        <v>9</v>
      </c>
      <c r="S2" s="1" t="s">
        <v>10</v>
      </c>
      <c r="T2" s="2"/>
      <c r="U2" s="2"/>
      <c r="V2" s="2"/>
      <c r="W2" s="31"/>
      <c r="X2" s="4"/>
    </row>
    <row r="3" spans="1:24" ht="15" customHeight="1" x14ac:dyDescent="0.25">
      <c r="A3" s="20"/>
      <c r="B3" s="23"/>
      <c r="C3" s="25"/>
      <c r="D3" s="26"/>
      <c r="E3" s="32" t="s">
        <v>11</v>
      </c>
      <c r="F3" s="32"/>
      <c r="G3" s="32"/>
      <c r="H3" s="32"/>
      <c r="I3" s="32"/>
      <c r="J3" s="32"/>
      <c r="K3" s="32"/>
      <c r="L3" s="28" t="s">
        <v>12</v>
      </c>
      <c r="M3" s="25" t="s">
        <v>13</v>
      </c>
      <c r="N3" s="25" t="s">
        <v>14</v>
      </c>
      <c r="O3" s="25" t="s">
        <v>15</v>
      </c>
      <c r="P3" s="29"/>
      <c r="Q3" s="29"/>
      <c r="R3" s="29"/>
      <c r="S3" s="33" t="s">
        <v>16</v>
      </c>
      <c r="T3" s="34"/>
      <c r="U3" s="34"/>
      <c r="V3" s="34"/>
      <c r="W3" s="31"/>
      <c r="X3" s="4"/>
    </row>
    <row r="4" spans="1:24" ht="15" customHeight="1" x14ac:dyDescent="0.25">
      <c r="A4" s="20"/>
      <c r="B4" s="23"/>
      <c r="C4" s="25"/>
      <c r="D4" s="26"/>
      <c r="E4" s="26" t="s">
        <v>17</v>
      </c>
      <c r="F4" s="26" t="s">
        <v>18</v>
      </c>
      <c r="G4" s="26" t="s">
        <v>19</v>
      </c>
      <c r="H4" s="26" t="s">
        <v>20</v>
      </c>
      <c r="I4" s="26" t="s">
        <v>21</v>
      </c>
      <c r="J4" s="26" t="s">
        <v>22</v>
      </c>
      <c r="K4" s="25" t="s">
        <v>23</v>
      </c>
      <c r="L4" s="29"/>
      <c r="M4" s="25"/>
      <c r="N4" s="25"/>
      <c r="O4" s="25"/>
      <c r="P4" s="29"/>
      <c r="Q4" s="29"/>
      <c r="R4" s="29"/>
      <c r="S4" s="33"/>
      <c r="T4" s="34"/>
      <c r="U4" s="34"/>
      <c r="V4" s="34"/>
      <c r="W4" s="31"/>
      <c r="X4" s="4"/>
    </row>
    <row r="5" spans="1:24" ht="147.75" customHeight="1" x14ac:dyDescent="0.25">
      <c r="A5" s="21"/>
      <c r="B5" s="24"/>
      <c r="C5" s="25"/>
      <c r="D5" s="26"/>
      <c r="E5" s="26"/>
      <c r="F5" s="26"/>
      <c r="G5" s="26"/>
      <c r="H5" s="26"/>
      <c r="I5" s="26"/>
      <c r="J5" s="26"/>
      <c r="K5" s="25"/>
      <c r="L5" s="30"/>
      <c r="M5" s="25"/>
      <c r="N5" s="25"/>
      <c r="O5" s="25"/>
      <c r="P5" s="30"/>
      <c r="Q5" s="30"/>
      <c r="R5" s="30"/>
      <c r="S5" s="33"/>
      <c r="T5" s="34"/>
      <c r="U5" s="34"/>
      <c r="V5" s="34"/>
      <c r="W5" s="31"/>
      <c r="X5" s="4"/>
    </row>
    <row r="6" spans="1:24" ht="88.5" customHeight="1" x14ac:dyDescent="0.25">
      <c r="A6" s="39">
        <v>1</v>
      </c>
      <c r="B6" s="40" t="s">
        <v>24</v>
      </c>
      <c r="C6" s="41" t="s">
        <v>25</v>
      </c>
      <c r="D6" s="6">
        <v>1</v>
      </c>
      <c r="E6" s="6">
        <v>47500</v>
      </c>
      <c r="F6" s="6">
        <v>56000</v>
      </c>
      <c r="G6" s="6">
        <v>56700</v>
      </c>
      <c r="H6" s="6"/>
      <c r="I6" s="6"/>
      <c r="J6" s="6">
        <v>3</v>
      </c>
      <c r="K6" s="7"/>
      <c r="L6" s="8"/>
      <c r="M6" s="42">
        <f>SUM(E6:I6)/J6</f>
        <v>53400</v>
      </c>
      <c r="N6" s="42">
        <f>Q6/(J6-1)</f>
        <v>3621.4637924463636</v>
      </c>
      <c r="O6" s="7"/>
      <c r="P6" s="42">
        <f>SUM(POWER((E6-M6),2),POWER((F6-M6),2),POWER((G6-M6),2),)</f>
        <v>52460000</v>
      </c>
      <c r="Q6" s="42">
        <f>SQRT(P6)</f>
        <v>7242.9275848927273</v>
      </c>
      <c r="R6" s="42">
        <f>(N6/M6)*100</f>
        <v>6.7817674015849514</v>
      </c>
      <c r="S6" s="43">
        <v>53400</v>
      </c>
      <c r="T6" s="5"/>
      <c r="U6" s="5"/>
      <c r="V6" s="5"/>
      <c r="W6" s="3"/>
    </row>
    <row r="7" spans="1:24" ht="75" customHeight="1" x14ac:dyDescent="0.25">
      <c r="A7" s="44">
        <v>2</v>
      </c>
      <c r="B7" s="40" t="s">
        <v>24</v>
      </c>
      <c r="C7" s="45" t="s">
        <v>25</v>
      </c>
      <c r="D7" s="46">
        <v>1</v>
      </c>
      <c r="E7" s="42">
        <v>52490</v>
      </c>
      <c r="F7" s="42">
        <v>57700</v>
      </c>
      <c r="G7" s="42">
        <v>58100</v>
      </c>
      <c r="H7" s="42"/>
      <c r="I7" s="42"/>
      <c r="J7" s="47">
        <v>3</v>
      </c>
      <c r="K7" s="42"/>
      <c r="L7" s="42"/>
      <c r="M7" s="42">
        <f>SUM(E7:I7)/J7</f>
        <v>56096.666666666664</v>
      </c>
      <c r="N7" s="42">
        <f>Q7/(J7-1)</f>
        <v>2213.146327441244</v>
      </c>
      <c r="O7" s="42"/>
      <c r="P7" s="42">
        <f>SUM(POWER((E7-M7),2),POWER((F7-M7),2),POWER((G7-M7),2),)</f>
        <v>19592066.666666668</v>
      </c>
      <c r="Q7" s="42">
        <f>SQRT(P7)</f>
        <v>4426.292654882488</v>
      </c>
      <c r="R7" s="42">
        <f>(N7/M7)*100</f>
        <v>3.9452367831265862</v>
      </c>
      <c r="S7" s="43">
        <v>56096.67</v>
      </c>
      <c r="T7" s="10"/>
      <c r="U7" s="10"/>
      <c r="V7" s="11"/>
      <c r="W7" s="4"/>
      <c r="X7" s="4"/>
    </row>
    <row r="8" spans="1:24" x14ac:dyDescent="0.25">
      <c r="D8" s="12"/>
      <c r="E8" s="12"/>
      <c r="F8" s="12"/>
      <c r="G8" s="12"/>
      <c r="H8" s="12"/>
      <c r="I8" s="12"/>
      <c r="J8" s="12"/>
      <c r="K8" s="12"/>
      <c r="L8" s="12"/>
      <c r="M8" s="13"/>
      <c r="N8" s="13"/>
      <c r="O8" s="13"/>
      <c r="P8" s="13"/>
      <c r="Q8" s="13"/>
      <c r="R8" s="13"/>
      <c r="S8" s="9">
        <f>SUM(S6:S7)</f>
        <v>109496.67</v>
      </c>
      <c r="T8" s="4"/>
      <c r="U8" s="4"/>
      <c r="V8" s="4"/>
      <c r="W8" s="4"/>
      <c r="X8" s="4"/>
    </row>
    <row r="9" spans="1:24" x14ac:dyDescent="0.25">
      <c r="T9" s="4"/>
      <c r="U9" s="4"/>
      <c r="V9" s="4"/>
      <c r="W9" s="4"/>
      <c r="X9" s="4"/>
    </row>
    <row r="12" spans="1:24" x14ac:dyDescent="0.25">
      <c r="B12" s="35" t="s">
        <v>26</v>
      </c>
      <c r="C12" s="36"/>
      <c r="D12" s="36"/>
      <c r="E12" s="36"/>
      <c r="F12" s="36"/>
      <c r="G12" s="36"/>
    </row>
    <row r="13" spans="1:24" ht="63" customHeight="1" x14ac:dyDescent="0.25">
      <c r="B13" s="36"/>
      <c r="C13" s="36"/>
      <c r="D13" s="36"/>
      <c r="E13" s="36"/>
      <c r="F13" s="36"/>
      <c r="G13" s="36"/>
      <c r="I13" s="37" t="s">
        <v>27</v>
      </c>
      <c r="J13" s="37"/>
      <c r="K13" s="37"/>
      <c r="L13" s="37"/>
      <c r="M13" s="37"/>
      <c r="N13" s="37"/>
      <c r="P13" s="37" t="s">
        <v>28</v>
      </c>
      <c r="Q13" s="37"/>
      <c r="R13" s="37"/>
      <c r="S13" s="37"/>
      <c r="T13" s="37"/>
      <c r="U13" s="37"/>
    </row>
    <row r="14" spans="1:24" x14ac:dyDescent="0.25">
      <c r="B14" s="36"/>
      <c r="C14" s="36"/>
      <c r="D14" s="36"/>
      <c r="E14" s="36"/>
      <c r="F14" s="36"/>
      <c r="G14" s="36"/>
      <c r="I14" s="14"/>
      <c r="P14" s="14"/>
    </row>
    <row r="15" spans="1:24" x14ac:dyDescent="0.25">
      <c r="B15" s="36"/>
      <c r="C15" s="36"/>
      <c r="D15" s="36"/>
      <c r="E15" s="36"/>
      <c r="F15" s="36"/>
      <c r="G15" s="36"/>
      <c r="I15" s="15" t="s">
        <v>29</v>
      </c>
      <c r="P15" s="15" t="s">
        <v>29</v>
      </c>
    </row>
    <row r="16" spans="1:24" x14ac:dyDescent="0.25">
      <c r="I16" s="15"/>
      <c r="P16" s="14"/>
    </row>
    <row r="17" spans="2:21" x14ac:dyDescent="0.25">
      <c r="I17" s="14" t="s">
        <v>30</v>
      </c>
      <c r="P17" s="14" t="s">
        <v>30</v>
      </c>
    </row>
    <row r="18" spans="2:21" ht="26.25" customHeight="1" x14ac:dyDescent="0.25">
      <c r="I18" s="37" t="s">
        <v>31</v>
      </c>
      <c r="J18" s="37"/>
      <c r="K18" s="37"/>
      <c r="L18" s="37"/>
      <c r="M18" s="37"/>
      <c r="N18" s="37"/>
      <c r="P18" s="14" t="s">
        <v>32</v>
      </c>
    </row>
    <row r="19" spans="2:21" ht="24.75" customHeight="1" x14ac:dyDescent="0.25">
      <c r="B19" s="14" t="s">
        <v>30</v>
      </c>
      <c r="I19" s="37" t="s">
        <v>33</v>
      </c>
      <c r="J19" s="37"/>
      <c r="K19" s="37"/>
      <c r="L19" s="37"/>
      <c r="M19" s="37"/>
      <c r="N19" s="37"/>
      <c r="P19" s="14" t="s">
        <v>34</v>
      </c>
    </row>
    <row r="20" spans="2:21" ht="32.25" customHeight="1" x14ac:dyDescent="0.25">
      <c r="I20" s="38" t="s">
        <v>35</v>
      </c>
      <c r="J20" s="38"/>
      <c r="K20" s="38"/>
      <c r="L20" s="38"/>
      <c r="M20" s="38"/>
      <c r="N20" s="38"/>
      <c r="P20" s="37" t="s">
        <v>36</v>
      </c>
      <c r="Q20" s="37"/>
      <c r="R20" s="37"/>
      <c r="S20" s="37"/>
      <c r="T20" s="37"/>
      <c r="U20" s="37"/>
    </row>
    <row r="21" spans="2:21" ht="42.75" customHeight="1" x14ac:dyDescent="0.25">
      <c r="B21" s="35" t="s">
        <v>37</v>
      </c>
      <c r="C21" s="36"/>
      <c r="D21" s="36"/>
      <c r="E21" s="36"/>
      <c r="F21" s="36"/>
      <c r="G21" s="36"/>
      <c r="I21" s="37" t="s">
        <v>38</v>
      </c>
      <c r="J21" s="37"/>
      <c r="K21" s="37"/>
      <c r="L21" s="37"/>
      <c r="M21" s="37"/>
      <c r="N21" s="37"/>
      <c r="P21" s="37" t="s">
        <v>39</v>
      </c>
      <c r="Q21" s="37"/>
      <c r="R21" s="37"/>
      <c r="S21" s="37"/>
      <c r="T21" s="37"/>
      <c r="U21" s="37"/>
    </row>
    <row r="22" spans="2:21" ht="50.25" customHeight="1" x14ac:dyDescent="0.25">
      <c r="B22" s="35" t="s">
        <v>40</v>
      </c>
      <c r="C22" s="36"/>
      <c r="D22" s="36"/>
      <c r="E22" s="36"/>
      <c r="F22" s="36"/>
      <c r="G22" s="36"/>
      <c r="I22" s="37" t="s">
        <v>41</v>
      </c>
      <c r="J22" s="37"/>
      <c r="K22" s="37"/>
      <c r="L22" s="37"/>
      <c r="M22" s="37"/>
      <c r="N22" s="37"/>
      <c r="P22" s="38" t="s">
        <v>42</v>
      </c>
      <c r="Q22" s="38"/>
      <c r="R22" s="38"/>
      <c r="S22" s="38"/>
      <c r="T22" s="38"/>
      <c r="U22" s="38"/>
    </row>
    <row r="23" spans="2:21" ht="36.75" customHeight="1" x14ac:dyDescent="0.25">
      <c r="B23" s="35" t="s">
        <v>43</v>
      </c>
      <c r="C23" s="36"/>
      <c r="D23" s="36"/>
      <c r="E23" s="36"/>
      <c r="F23" s="36"/>
      <c r="G23" s="36"/>
      <c r="J23" s="16"/>
      <c r="K23" s="16"/>
      <c r="L23" s="16"/>
      <c r="M23" s="16"/>
      <c r="N23" s="16"/>
      <c r="P23" s="37" t="s">
        <v>44</v>
      </c>
      <c r="Q23" s="37"/>
      <c r="R23" s="37"/>
      <c r="S23" s="37"/>
      <c r="T23" s="37"/>
      <c r="U23" s="37"/>
    </row>
    <row r="24" spans="2:21" ht="21.75" customHeight="1" x14ac:dyDescent="0.25">
      <c r="B24" s="35" t="s">
        <v>45</v>
      </c>
      <c r="C24" s="36"/>
      <c r="D24" s="36"/>
      <c r="E24" s="36"/>
      <c r="F24" s="36"/>
      <c r="G24" s="36"/>
    </row>
    <row r="25" spans="2:21" ht="105.75" customHeight="1" x14ac:dyDescent="0.25">
      <c r="B25" s="35" t="s">
        <v>46</v>
      </c>
      <c r="C25" s="36"/>
      <c r="D25" s="36"/>
      <c r="E25" s="36"/>
      <c r="F25" s="36"/>
      <c r="G25" s="36"/>
    </row>
    <row r="26" spans="2:21" ht="45" customHeight="1" x14ac:dyDescent="0.25"/>
    <row r="27" spans="2:21" ht="183.75" customHeight="1" x14ac:dyDescent="0.25"/>
    <row r="28" spans="2:21" hidden="1" x14ac:dyDescent="0.25">
      <c r="D28" s="17" t="s">
        <v>47</v>
      </c>
    </row>
  </sheetData>
  <mergeCells count="44">
    <mergeCell ref="B24:G24"/>
    <mergeCell ref="B25:G25"/>
    <mergeCell ref="B22:G22"/>
    <mergeCell ref="I22:N22"/>
    <mergeCell ref="P22:U22"/>
    <mergeCell ref="B23:G23"/>
    <mergeCell ref="P23:U23"/>
    <mergeCell ref="I20:N20"/>
    <mergeCell ref="P20:U20"/>
    <mergeCell ref="B21:G21"/>
    <mergeCell ref="I21:N21"/>
    <mergeCell ref="P21:U21"/>
    <mergeCell ref="B12:G15"/>
    <mergeCell ref="I13:N13"/>
    <mergeCell ref="P13:U13"/>
    <mergeCell ref="I18:N18"/>
    <mergeCell ref="I19:N19"/>
    <mergeCell ref="W2:W5"/>
    <mergeCell ref="E3:K3"/>
    <mergeCell ref="L3:L5"/>
    <mergeCell ref="M3:M5"/>
    <mergeCell ref="N3:N5"/>
    <mergeCell ref="O3:O5"/>
    <mergeCell ref="S3:S5"/>
    <mergeCell ref="T3:T5"/>
    <mergeCell ref="U3:U5"/>
    <mergeCell ref="V3:V5"/>
    <mergeCell ref="E4:E5"/>
    <mergeCell ref="F4:F5"/>
    <mergeCell ref="G4:G5"/>
    <mergeCell ref="H4:H5"/>
    <mergeCell ref="I4:I5"/>
    <mergeCell ref="J4:J5"/>
    <mergeCell ref="A1:S1"/>
    <mergeCell ref="A2:A5"/>
    <mergeCell ref="B2:B5"/>
    <mergeCell ref="C2:C5"/>
    <mergeCell ref="D2:D5"/>
    <mergeCell ref="E2:L2"/>
    <mergeCell ref="M2:O2"/>
    <mergeCell ref="P2:P5"/>
    <mergeCell ref="Q2:Q5"/>
    <mergeCell ref="R2:R5"/>
    <mergeCell ref="K4:K5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А. Сизикова</dc:creator>
  <cp:lastModifiedBy>user</cp:lastModifiedBy>
  <cp:revision>3</cp:revision>
  <dcterms:created xsi:type="dcterms:W3CDTF">2014-02-25T03:57:02Z</dcterms:created>
  <dcterms:modified xsi:type="dcterms:W3CDTF">2025-04-14T03:20:32Z</dcterms:modified>
</cp:coreProperties>
</file>