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770" windowHeight="11235"/>
  </bookViews>
  <sheets>
    <sheet name="Лист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" i="1" l="1"/>
  <c r="M9" i="1" s="1"/>
  <c r="K8" i="1"/>
  <c r="J8" i="1"/>
  <c r="I8" i="1"/>
</calcChain>
</file>

<file path=xl/sharedStrings.xml><?xml version="1.0" encoding="utf-8"?>
<sst xmlns="http://schemas.openxmlformats.org/spreadsheetml/2006/main" count="30" uniqueCount="30">
  <si>
    <t>Основные характеристики объекта закупки</t>
  </si>
  <si>
    <t>Ед. изм.</t>
  </si>
  <si>
    <r>
      <t xml:space="preserve">Цены поставщиков (исполнителей, подрядчиков) </t>
    </r>
    <r>
      <rPr>
        <b/>
        <sz val="10"/>
        <rFont val="Liberation Serif"/>
        <family val="1"/>
        <charset val="204"/>
      </rPr>
      <t>за единицу товара (работы, услуги)</t>
    </r>
    <r>
      <rPr>
        <sz val="10"/>
        <rFont val="Liberation Serif"/>
        <family val="1"/>
        <charset val="204"/>
      </rPr>
      <t>, рублей</t>
    </r>
  </si>
  <si>
    <t>Однородность совокупности значений цен, используемых в расчете НМЦД</t>
  </si>
  <si>
    <t xml:space="preserve">Коэффициент вариации цен V (%) </t>
  </si>
  <si>
    <t>Средняя арифметическая цена за единицу товара, руб.  &lt;ц&gt;</t>
  </si>
  <si>
    <t>Расчет НМЦД по формуле  v - количество (объем) закупаемого товара (работы, услуги);
n - количество значений, используемых в расчете;
i - номер источника ценовой информации;
     - цена единицы</t>
  </si>
  <si>
    <t xml:space="preserve">Цена за ед.изм.  (руб.)*  </t>
  </si>
  <si>
    <t>Итого (руб.)</t>
  </si>
  <si>
    <t>ИТОГО</t>
  </si>
  <si>
    <t>*</t>
  </si>
  <si>
    <t>Коэффициент вариации не превышает 33%, что свидетельствует об однородности совокупности значений</t>
  </si>
  <si>
    <t>№</t>
  </si>
  <si>
    <t>Кол-во</t>
  </si>
  <si>
    <t xml:space="preserve">  «Обоснование начальной (максимальной) цены договора, начальных цен единиц товара, работы, услуги» </t>
  </si>
  <si>
    <t>Начальная (максимальная) цена договора определяется методом сопоставимых рыночных цен (анализа рынка) по формуле в соответствии с пунктом 14 Приложения № 2 к Типовому положению о закупках товаров, работ, услуг отдельными видами юридических лиц, утвержденного приказом Департамента от 27.12.2019 № 198-ОД, и соответствующим пунктом положения о закупке товаров, работ, услуг заказчиков.
В целях определения однородности совокупности значений выявленных цен, используемых в расчете начальной (максимальной) цены договора, заказчиком определяется коэффициент вариации в соответствии с пунктом 13 Приложения № 2 к Типовому положению о закупках товаров, работ, услуг отдельными видами юридических лиц, утвержденному приказом Департамента от 27.12.2019 № 198-ОД, и соответствующим пунктом положения о закупке товаров, работ, услуг заказчиков.</t>
  </si>
  <si>
    <t>Источник информации № 1    Сведения из ЕИС</t>
  </si>
  <si>
    <t>Источник информации № 2     Сведения из ЕИС</t>
  </si>
  <si>
    <t>Источник информации № 3  Сведения из ЕИС</t>
  </si>
  <si>
    <t>КП 1</t>
  </si>
  <si>
    <t>КП2</t>
  </si>
  <si>
    <t>ТЗ</t>
  </si>
  <si>
    <t>Бахилы водонепроницаемые</t>
  </si>
  <si>
    <t>пара</t>
  </si>
  <si>
    <t>НМЦД</t>
  </si>
  <si>
    <t>Реестровый номер контракта
26662022984 25 000192</t>
  </si>
  <si>
    <t>https://zakupki.gov.ru/epz/contract/contractCard/common-info.html?reestrNumber=2666202298425000192&amp;contractInfoId=99303524</t>
  </si>
  <si>
    <t>В ходе проведенного анализа рынка  в расчет за единицу товара взята средняя цена, рассчитанная  на основании реестра контрактов и с учетом предложений поставщиков, с учетом с условий планируемой закупки, в том числе логистики при работе с Заказчиками, а также с учетом сопоставимых с условиями планируемой закупки коммерческих и финансовых условий поставок товаров.</t>
  </si>
  <si>
    <t>Расчет НМЦД сделан по среднему значению цены за единицу товара, рассчитаному  с использованием метода сопоставимых рыночных цен</t>
  </si>
  <si>
    <t>Наименование товара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</si>
</sst>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0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sz val="10"/>
      <color theme="1"/>
      <name val="Liberation Serif"/>
      <family val="1"/>
      <charset val="204"/>
    </font>
    <font>
      <i/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sz val="11"/>
      <color indexed="8"/>
      <name val="Liberation Serif"/>
      <family val="1"/>
      <charset val="204"/>
    </font>
    <font>
      <sz val="10"/>
      <color rgb="FFFF0000"/>
      <name val="Liberation Serif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2"/>
      <charset val="204"/>
    </font>
    <font>
      <sz val="8"/>
      <color theme="1"/>
      <name val="Times New Roman"/>
      <family val="2"/>
      <charset val="204"/>
    </font>
    <font>
      <b/>
      <sz val="10"/>
      <color theme="1"/>
      <name val="Liberation Serif"/>
      <family val="1"/>
      <charset val="204"/>
    </font>
    <font>
      <b/>
      <sz val="10"/>
      <color rgb="FFFF0000"/>
      <name val="Liberation Serif"/>
      <family val="1"/>
      <charset val="204"/>
    </font>
    <font>
      <u/>
      <sz val="10"/>
      <color theme="10"/>
      <name val="Arial"/>
      <family val="2"/>
      <charset val="204"/>
    </font>
    <font>
      <b/>
      <sz val="9"/>
      <name val="Liberation Serif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4" fillId="0" borderId="0"/>
    <xf numFmtId="0" fontId="17" fillId="0" borderId="0" applyNumberForma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7" fillId="0" borderId="2" xfId="0" applyFont="1" applyBorder="1" applyAlignment="1">
      <alignment horizontal="center" vertical="top" wrapText="1"/>
    </xf>
    <xf numFmtId="0" fontId="7" fillId="0" borderId="0" xfId="0" applyFont="1"/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3" fontId="2" fillId="0" borderId="2" xfId="1" applyFont="1" applyFill="1" applyBorder="1" applyAlignment="1">
      <alignment horizontal="center" vertical="center"/>
    </xf>
    <xf numFmtId="0" fontId="11" fillId="0" borderId="0" xfId="0" applyFont="1"/>
    <xf numFmtId="43" fontId="2" fillId="0" borderId="2" xfId="1" applyFont="1" applyBorder="1"/>
    <xf numFmtId="0" fontId="7" fillId="0" borderId="0" xfId="0" applyFont="1" applyAlignment="1">
      <alignment vertical="top"/>
    </xf>
    <xf numFmtId="0" fontId="7" fillId="0" borderId="0" xfId="2" applyFont="1"/>
    <xf numFmtId="4" fontId="15" fillId="0" borderId="0" xfId="0" applyNumberFormat="1" applyFont="1" applyAlignment="1">
      <alignment horizontal="center" vertical="top"/>
    </xf>
    <xf numFmtId="0" fontId="16" fillId="0" borderId="0" xfId="0" applyFont="1" applyAlignment="1">
      <alignment horizontal="center" vertical="top" wrapText="1"/>
    </xf>
    <xf numFmtId="4" fontId="11" fillId="0" borderId="0" xfId="0" applyNumberFormat="1" applyFont="1" applyAlignment="1">
      <alignment horizontal="center" vertical="top"/>
    </xf>
    <xf numFmtId="4" fontId="16" fillId="0" borderId="0" xfId="0" applyNumberFormat="1" applyFont="1" applyAlignment="1">
      <alignment horizontal="center" vertical="top" wrapText="1"/>
    </xf>
    <xf numFmtId="4" fontId="16" fillId="0" borderId="0" xfId="0" applyNumberFormat="1" applyFont="1" applyAlignment="1">
      <alignment horizontal="center" vertical="top"/>
    </xf>
    <xf numFmtId="0" fontId="2" fillId="0" borderId="2" xfId="0" applyFont="1" applyBorder="1" applyAlignment="1">
      <alignment horizontal="center" vertical="center"/>
    </xf>
    <xf numFmtId="43" fontId="2" fillId="0" borderId="0" xfId="1" applyFont="1"/>
    <xf numFmtId="43" fontId="8" fillId="0" borderId="2" xfId="1" applyFont="1" applyBorder="1" applyAlignment="1">
      <alignment horizontal="center" vertical="top" wrapText="1"/>
    </xf>
    <xf numFmtId="43" fontId="0" fillId="0" borderId="0" xfId="1" applyFont="1"/>
    <xf numFmtId="43" fontId="2" fillId="0" borderId="0" xfId="1" applyFont="1" applyAlignment="1">
      <alignment vertical="center"/>
    </xf>
    <xf numFmtId="43" fontId="11" fillId="0" borderId="0" xfId="1" applyFont="1" applyBorder="1" applyAlignment="1">
      <alignment vertical="center"/>
    </xf>
    <xf numFmtId="43" fontId="0" fillId="0" borderId="0" xfId="1" applyFont="1" applyAlignment="1">
      <alignment vertical="center"/>
    </xf>
    <xf numFmtId="4" fontId="7" fillId="0" borderId="2" xfId="0" applyNumberFormat="1" applyFont="1" applyBorder="1" applyAlignment="1">
      <alignment horizontal="center" vertical="top" wrapText="1"/>
    </xf>
    <xf numFmtId="0" fontId="2" fillId="0" borderId="2" xfId="0" applyFont="1" applyBorder="1"/>
    <xf numFmtId="0" fontId="17" fillId="0" borderId="0" xfId="3"/>
    <xf numFmtId="43" fontId="11" fillId="0" borderId="0" xfId="1" applyFont="1" applyFill="1" applyBorder="1" applyAlignment="1">
      <alignment horizontal="center" vertical="top" wrapText="1"/>
    </xf>
    <xf numFmtId="43" fontId="11" fillId="0" borderId="0" xfId="1" applyFont="1" applyBorder="1" applyAlignment="1">
      <alignment horizontal="center" vertical="top" wrapText="1"/>
    </xf>
    <xf numFmtId="0" fontId="17" fillId="0" borderId="0" xfId="3" applyNumberFormat="1"/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1" applyNumberFormat="1" applyFont="1" applyBorder="1" applyAlignment="1">
      <alignment horizontal="center" vertical="center" wrapText="1"/>
    </xf>
    <xf numFmtId="43" fontId="2" fillId="0" borderId="2" xfId="1" applyFont="1" applyBorder="1" applyAlignment="1">
      <alignment horizontal="center" vertical="center" wrapText="1"/>
    </xf>
    <xf numFmtId="43" fontId="2" fillId="0" borderId="2" xfId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12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18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4" fontId="6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vertical="center"/>
    </xf>
  </cellXfs>
  <cellStyles count="4">
    <cellStyle name="Гиперссылка" xfId="3" builtinId="8"/>
    <cellStyle name="Обычный" xfId="0" builtinId="0"/>
    <cellStyle name="Обычный 2" xfId="2"/>
    <cellStyle name="Финансовый" xfId="1" builtinId="3"/>
  </cellStyles>
  <dxfs count="2"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4</xdr:row>
      <xdr:rowOff>771525</xdr:rowOff>
    </xdr:from>
    <xdr:to>
      <xdr:col>8</xdr:col>
      <xdr:colOff>771525</xdr:colOff>
      <xdr:row>4</xdr:row>
      <xdr:rowOff>1095375</xdr:rowOff>
    </xdr:to>
    <xdr:pic>
      <xdr:nvPicPr>
        <xdr:cNvPr id="16" name="Picture 1">
          <a:extLst>
            <a:ext uri="{FF2B5EF4-FFF2-40B4-BE49-F238E27FC236}">
              <a16:creationId xmlns=""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15150" y="1943100"/>
          <a:ext cx="7143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247650</xdr:colOff>
      <xdr:row>3</xdr:row>
      <xdr:rowOff>495300</xdr:rowOff>
    </xdr:from>
    <xdr:to>
      <xdr:col>11</xdr:col>
      <xdr:colOff>0</xdr:colOff>
      <xdr:row>3</xdr:row>
      <xdr:rowOff>495300</xdr:rowOff>
    </xdr:to>
    <xdr:pic>
      <xdr:nvPicPr>
        <xdr:cNvPr id="17" name="Picture 5">
          <a:extLst>
            <a:ext uri="{FF2B5EF4-FFF2-40B4-BE49-F238E27FC236}">
              <a16:creationId xmlns=""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667750" y="1171575"/>
          <a:ext cx="106891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438150</xdr:colOff>
      <xdr:row>3</xdr:row>
      <xdr:rowOff>495300</xdr:rowOff>
    </xdr:from>
    <xdr:to>
      <xdr:col>10</xdr:col>
      <xdr:colOff>590550</xdr:colOff>
      <xdr:row>3</xdr:row>
      <xdr:rowOff>495300</xdr:rowOff>
    </xdr:to>
    <xdr:pic>
      <xdr:nvPicPr>
        <xdr:cNvPr id="18" name="Picture 6">
          <a:extLst>
            <a:ext uri="{FF2B5EF4-FFF2-40B4-BE49-F238E27FC236}">
              <a16:creationId xmlns=""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858250" y="1171575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10</xdr:col>
      <xdr:colOff>104775</xdr:colOff>
      <xdr:row>4</xdr:row>
      <xdr:rowOff>1828800</xdr:rowOff>
    </xdr:from>
    <xdr:ext cx="1266825" cy="457200"/>
    <xdr:sp macro="" textlink="">
      <xdr:nvSpPr>
        <xdr:cNvPr id="19" name="TextBox 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524875" y="3000375"/>
          <a:ext cx="126682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/>
        </a:p>
      </xdr:txBody>
    </xdr:sp>
    <xdr:clientData/>
  </xdr:oneCellAnchor>
  <xdr:twoCellAnchor>
    <xdr:from>
      <xdr:col>9</xdr:col>
      <xdr:colOff>753533</xdr:colOff>
      <xdr:row>4</xdr:row>
      <xdr:rowOff>2393950</xdr:rowOff>
    </xdr:from>
    <xdr:to>
      <xdr:col>10</xdr:col>
      <xdr:colOff>1077383</xdr:colOff>
      <xdr:row>4</xdr:row>
      <xdr:rowOff>2841625</xdr:rowOff>
    </xdr:to>
    <xdr:pic>
      <xdr:nvPicPr>
        <xdr:cNvPr id="20" name="Picture 5">
          <a:extLst>
            <a:ext uri="{FF2B5EF4-FFF2-40B4-BE49-F238E27FC236}">
              <a16:creationId xmlns=""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812616" y="3473450"/>
          <a:ext cx="1085850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10</xdr:col>
      <xdr:colOff>247650</xdr:colOff>
      <xdr:row>4</xdr:row>
      <xdr:rowOff>2009775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667750" y="3181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twoCellAnchor>
    <xdr:from>
      <xdr:col>10</xdr:col>
      <xdr:colOff>58208</xdr:colOff>
      <xdr:row>4</xdr:row>
      <xdr:rowOff>2150533</xdr:rowOff>
    </xdr:from>
    <xdr:to>
      <xdr:col>10</xdr:col>
      <xdr:colOff>210608</xdr:colOff>
      <xdr:row>4</xdr:row>
      <xdr:rowOff>2388658</xdr:rowOff>
    </xdr:to>
    <xdr:pic>
      <xdr:nvPicPr>
        <xdr:cNvPr id="22" name="Picture 6">
          <a:extLst>
            <a:ext uri="{FF2B5EF4-FFF2-40B4-BE49-F238E27FC236}">
              <a16:creationId xmlns=""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879291" y="3230033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upki.gov.ru/epz/contract/contractCard/common-info.html?reestrNumber=2666202298425000192&amp;contractInfoId=9930352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85"/>
  <sheetViews>
    <sheetView tabSelected="1" zoomScaleNormal="100" workbookViewId="0">
      <selection activeCell="B4" sqref="B4:B5"/>
    </sheetView>
  </sheetViews>
  <sheetFormatPr defaultRowHeight="15"/>
  <cols>
    <col min="1" max="1" width="4.42578125" customWidth="1"/>
    <col min="2" max="2" width="16.42578125" customWidth="1"/>
    <col min="3" max="3" width="17.85546875" customWidth="1"/>
    <col min="6" max="6" width="12.85546875" style="27" customWidth="1"/>
    <col min="7" max="7" width="12.140625" style="24" customWidth="1"/>
    <col min="8" max="8" width="13.28515625" style="24" customWidth="1"/>
    <col min="9" max="9" width="13.42578125" customWidth="1"/>
    <col min="10" max="10" width="11.42578125" customWidth="1"/>
    <col min="11" max="11" width="16.140625" customWidth="1"/>
    <col min="12" max="12" width="11.42578125" customWidth="1"/>
    <col min="13" max="13" width="17.140625" customWidth="1"/>
    <col min="14" max="14" width="10" customWidth="1"/>
    <col min="15" max="15" width="11.5703125" customWidth="1"/>
  </cols>
  <sheetData>
    <row r="1" spans="1:17">
      <c r="A1" s="1"/>
      <c r="B1" s="1"/>
      <c r="C1" s="1"/>
      <c r="D1" s="1"/>
      <c r="E1" s="1"/>
      <c r="F1" s="25"/>
      <c r="G1" s="22"/>
      <c r="H1" s="22"/>
      <c r="I1" s="1"/>
      <c r="J1" s="1"/>
      <c r="K1" s="50"/>
      <c r="L1" s="50"/>
      <c r="M1" s="50"/>
      <c r="N1" s="1"/>
      <c r="O1" s="1"/>
      <c r="P1" s="1"/>
      <c r="Q1" s="1"/>
    </row>
    <row r="2" spans="1:17" ht="15.75">
      <c r="A2" s="1"/>
      <c r="B2" s="2"/>
      <c r="C2" s="51" t="s">
        <v>14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1"/>
      <c r="O2" s="1"/>
      <c r="P2" s="1"/>
      <c r="Q2" s="1"/>
    </row>
    <row r="3" spans="1:17">
      <c r="A3" s="1"/>
      <c r="B3" s="1"/>
      <c r="C3" s="1"/>
      <c r="D3" s="1"/>
      <c r="E3" s="1"/>
      <c r="F3" s="25"/>
      <c r="G3" s="22"/>
      <c r="H3" s="22"/>
      <c r="I3" s="1"/>
      <c r="J3" s="1"/>
      <c r="K3" s="1"/>
      <c r="L3" s="1"/>
      <c r="M3" s="1"/>
      <c r="N3" s="1"/>
      <c r="O3" s="1"/>
      <c r="P3" s="1"/>
      <c r="Q3" s="1"/>
    </row>
    <row r="4" spans="1:17" ht="39" customHeight="1">
      <c r="A4" s="39" t="s">
        <v>12</v>
      </c>
      <c r="B4" s="52" t="s">
        <v>29</v>
      </c>
      <c r="C4" s="52" t="s">
        <v>0</v>
      </c>
      <c r="D4" s="52" t="s">
        <v>1</v>
      </c>
      <c r="E4" s="52" t="s">
        <v>13</v>
      </c>
      <c r="F4" s="45" t="s">
        <v>2</v>
      </c>
      <c r="G4" s="45"/>
      <c r="H4" s="45"/>
      <c r="I4" s="52" t="s">
        <v>3</v>
      </c>
      <c r="J4" s="52"/>
      <c r="K4" s="53" t="s">
        <v>24</v>
      </c>
      <c r="L4" s="54"/>
      <c r="M4" s="54"/>
      <c r="N4" s="1"/>
      <c r="O4" s="1"/>
      <c r="P4" s="1"/>
      <c r="Q4" s="1"/>
    </row>
    <row r="5" spans="1:17" ht="225.75" customHeight="1">
      <c r="A5" s="39"/>
      <c r="B5" s="52"/>
      <c r="C5" s="52"/>
      <c r="D5" s="52"/>
      <c r="E5" s="52"/>
      <c r="F5" s="23" t="s">
        <v>16</v>
      </c>
      <c r="G5" s="23" t="s">
        <v>17</v>
      </c>
      <c r="H5" s="23" t="s">
        <v>18</v>
      </c>
      <c r="I5" s="3" t="s">
        <v>4</v>
      </c>
      <c r="J5" s="3" t="s">
        <v>5</v>
      </c>
      <c r="K5" s="3" t="s">
        <v>6</v>
      </c>
      <c r="L5" s="28" t="s">
        <v>7</v>
      </c>
      <c r="M5" s="28" t="s">
        <v>8</v>
      </c>
      <c r="N5" s="4"/>
      <c r="O5" s="4"/>
      <c r="P5" s="4"/>
      <c r="Q5" s="4"/>
    </row>
    <row r="6" spans="1:17">
      <c r="A6" s="21">
        <v>1</v>
      </c>
      <c r="B6" s="5">
        <v>2</v>
      </c>
      <c r="C6" s="6">
        <v>3</v>
      </c>
      <c r="D6" s="21">
        <v>4</v>
      </c>
      <c r="E6" s="5">
        <v>5</v>
      </c>
      <c r="F6" s="6">
        <v>6</v>
      </c>
      <c r="G6" s="21">
        <v>7</v>
      </c>
      <c r="H6" s="5">
        <v>8</v>
      </c>
      <c r="I6" s="6">
        <v>9</v>
      </c>
      <c r="J6" s="21">
        <v>10</v>
      </c>
      <c r="K6" s="5">
        <v>11</v>
      </c>
      <c r="L6" s="6">
        <v>15</v>
      </c>
      <c r="M6" s="21">
        <v>16</v>
      </c>
      <c r="N6" s="1"/>
      <c r="O6" s="1"/>
      <c r="P6" s="1"/>
      <c r="Q6" s="1"/>
    </row>
    <row r="7" spans="1:17" ht="63.75">
      <c r="A7" s="21"/>
      <c r="B7" s="21"/>
      <c r="C7" s="35"/>
      <c r="D7" s="35"/>
      <c r="E7" s="35"/>
      <c r="F7" s="36" t="s">
        <v>19</v>
      </c>
      <c r="G7" s="37" t="s">
        <v>20</v>
      </c>
      <c r="H7" s="37" t="s">
        <v>25</v>
      </c>
      <c r="I7" s="34"/>
      <c r="J7" s="21"/>
      <c r="K7" s="35"/>
      <c r="L7" s="34"/>
      <c r="M7" s="35"/>
      <c r="N7" s="1"/>
      <c r="O7" s="1"/>
      <c r="P7" s="1"/>
      <c r="Q7" s="1"/>
    </row>
    <row r="8" spans="1:17" ht="60" customHeight="1">
      <c r="A8" s="21">
        <v>1</v>
      </c>
      <c r="B8" s="34" t="s">
        <v>22</v>
      </c>
      <c r="C8" s="35" t="s">
        <v>21</v>
      </c>
      <c r="D8" s="35" t="s">
        <v>23</v>
      </c>
      <c r="E8" s="35">
        <v>60000</v>
      </c>
      <c r="F8" s="38">
        <v>1</v>
      </c>
      <c r="G8" s="37">
        <v>1.2</v>
      </c>
      <c r="H8" s="38">
        <v>0.99</v>
      </c>
      <c r="I8" s="7">
        <f>STDEVA(F8:H8)/(SUM(F8:H8)/COUNTIF(F8:H8,"&gt;0"))</f>
        <v>0.11140661845715896</v>
      </c>
      <c r="J8" s="8">
        <f>ROUND(AVERAGE(F8:H8),2)</f>
        <v>1.06</v>
      </c>
      <c r="K8" s="9">
        <f>((E8/3)*(SUM(F8:H8)))</f>
        <v>63800.000000000007</v>
      </c>
      <c r="L8" s="10">
        <v>1.06</v>
      </c>
      <c r="M8" s="11">
        <f>E8*L8</f>
        <v>63600</v>
      </c>
      <c r="N8" s="1"/>
      <c r="O8" s="1"/>
      <c r="P8" s="1"/>
      <c r="Q8" s="1"/>
    </row>
    <row r="9" spans="1:17">
      <c r="A9" s="29"/>
      <c r="B9" s="40" t="s">
        <v>9</v>
      </c>
      <c r="C9" s="41"/>
      <c r="D9" s="41"/>
      <c r="E9" s="41"/>
      <c r="F9" s="41"/>
      <c r="G9" s="41"/>
      <c r="H9" s="41"/>
      <c r="I9" s="41"/>
      <c r="J9" s="41"/>
      <c r="K9" s="41"/>
      <c r="L9" s="42"/>
      <c r="M9" s="13">
        <f>SUM(M8:M8)</f>
        <v>63600</v>
      </c>
      <c r="N9" s="1"/>
      <c r="O9" s="1"/>
      <c r="P9" s="1"/>
      <c r="Q9" s="1"/>
    </row>
    <row r="10" spans="1:17" ht="42.75" customHeight="1">
      <c r="A10" s="1"/>
      <c r="B10" s="46" t="s">
        <v>10</v>
      </c>
      <c r="C10" s="43" t="s">
        <v>27</v>
      </c>
      <c r="D10" s="43"/>
      <c r="E10" s="43"/>
      <c r="F10" s="43"/>
      <c r="G10" s="43"/>
      <c r="H10" s="43"/>
      <c r="I10" s="43"/>
      <c r="J10" s="43"/>
      <c r="K10" s="43"/>
      <c r="L10" s="14"/>
      <c r="M10" s="14"/>
      <c r="N10" s="14"/>
      <c r="O10" s="14"/>
      <c r="P10" s="14"/>
      <c r="Q10" s="14"/>
    </row>
    <row r="11" spans="1:17" ht="24.75" customHeight="1">
      <c r="A11" s="1"/>
      <c r="B11" s="47"/>
      <c r="C11" s="44" t="s">
        <v>28</v>
      </c>
      <c r="D11" s="44"/>
      <c r="E11" s="44"/>
      <c r="F11" s="44"/>
      <c r="G11" s="44"/>
      <c r="H11" s="44"/>
      <c r="I11" s="44"/>
      <c r="J11" s="44"/>
      <c r="K11" s="44"/>
      <c r="L11" s="14"/>
      <c r="M11" s="14"/>
      <c r="N11" s="14"/>
      <c r="O11" s="14"/>
      <c r="P11" s="14"/>
      <c r="Q11" s="14"/>
    </row>
    <row r="12" spans="1:17" ht="38.25" customHeight="1">
      <c r="A12" s="4"/>
      <c r="B12" s="48" t="s">
        <v>15</v>
      </c>
      <c r="C12" s="48"/>
      <c r="D12" s="48"/>
      <c r="E12" s="48"/>
      <c r="F12" s="48"/>
      <c r="G12" s="48"/>
      <c r="H12" s="48"/>
      <c r="I12" s="48"/>
      <c r="J12" s="48"/>
      <c r="K12" s="48"/>
      <c r="L12" s="15"/>
      <c r="M12" s="16"/>
      <c r="N12" s="4"/>
      <c r="O12" s="4"/>
      <c r="P12" s="4"/>
      <c r="Q12" s="4"/>
    </row>
    <row r="13" spans="1:17">
      <c r="A13" s="12"/>
      <c r="B13" s="17"/>
      <c r="C13" s="17"/>
      <c r="D13" s="17"/>
      <c r="E13" s="17"/>
      <c r="F13" s="26"/>
      <c r="G13" s="32"/>
      <c r="H13" s="31"/>
      <c r="I13" s="18"/>
      <c r="J13" s="19"/>
      <c r="K13" s="19"/>
      <c r="L13" s="18"/>
      <c r="M13" s="20"/>
      <c r="N13" s="12"/>
      <c r="O13" s="12"/>
      <c r="P13" s="12"/>
      <c r="Q13" s="12"/>
    </row>
    <row r="14" spans="1:17">
      <c r="A14" s="4"/>
      <c r="B14" s="49" t="s">
        <v>11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"/>
      <c r="P14" s="4"/>
      <c r="Q14" s="4"/>
    </row>
    <row r="15" spans="1:17">
      <c r="A15" s="30"/>
      <c r="B15" s="30"/>
    </row>
    <row r="16" spans="1:17">
      <c r="A16" s="30"/>
      <c r="B16" s="30"/>
    </row>
    <row r="17" spans="1:2">
      <c r="A17" s="30"/>
      <c r="B17" s="30" t="s">
        <v>26</v>
      </c>
    </row>
    <row r="18" spans="1:2">
      <c r="A18" s="33"/>
      <c r="B18" s="30"/>
    </row>
    <row r="19" spans="1:2">
      <c r="A19" s="30"/>
      <c r="B19" s="30"/>
    </row>
    <row r="20" spans="1:2">
      <c r="A20" s="30"/>
      <c r="B20" s="30"/>
    </row>
    <row r="21" spans="1:2">
      <c r="A21" s="30"/>
      <c r="B21" s="30"/>
    </row>
    <row r="22" spans="1:2">
      <c r="A22" s="30"/>
      <c r="B22" s="30"/>
    </row>
    <row r="23" spans="1:2">
      <c r="A23" s="30"/>
      <c r="B23" s="30"/>
    </row>
    <row r="24" spans="1:2">
      <c r="A24" s="30"/>
      <c r="B24" s="30"/>
    </row>
    <row r="25" spans="1:2">
      <c r="A25" s="30"/>
      <c r="B25" s="30"/>
    </row>
    <row r="26" spans="1:2">
      <c r="A26" s="30"/>
      <c r="B26" s="30"/>
    </row>
    <row r="27" spans="1:2">
      <c r="A27" s="30"/>
      <c r="B27" s="30"/>
    </row>
    <row r="28" spans="1:2">
      <c r="A28" s="30"/>
      <c r="B28" s="30"/>
    </row>
    <row r="29" spans="1:2">
      <c r="A29" s="30"/>
    </row>
    <row r="30" spans="1:2">
      <c r="A30" s="30"/>
    </row>
    <row r="31" spans="1:2">
      <c r="A31" s="30"/>
    </row>
    <row r="32" spans="1:2">
      <c r="A32" s="30"/>
    </row>
    <row r="33" spans="1:1">
      <c r="A33" s="30"/>
    </row>
    <row r="34" spans="1:1">
      <c r="A34" s="30"/>
    </row>
    <row r="35" spans="1:1">
      <c r="A35" s="30"/>
    </row>
    <row r="36" spans="1:1">
      <c r="A36" s="30"/>
    </row>
    <row r="37" spans="1:1">
      <c r="A37" s="30"/>
    </row>
    <row r="38" spans="1:1">
      <c r="A38" s="30"/>
    </row>
    <row r="39" spans="1:1">
      <c r="A39" s="30"/>
    </row>
    <row r="40" spans="1:1">
      <c r="A40" s="30"/>
    </row>
    <row r="41" spans="1:1">
      <c r="A41" s="30"/>
    </row>
    <row r="42" spans="1:1">
      <c r="A42" s="30"/>
    </row>
    <row r="43" spans="1:1">
      <c r="A43" s="30"/>
    </row>
    <row r="44" spans="1:1">
      <c r="A44" s="30"/>
    </row>
    <row r="45" spans="1:1">
      <c r="A45" s="30"/>
    </row>
    <row r="46" spans="1:1">
      <c r="A46" s="30"/>
    </row>
    <row r="47" spans="1:1">
      <c r="A47" s="30"/>
    </row>
    <row r="48" spans="1:1">
      <c r="A48" s="30"/>
    </row>
    <row r="49" spans="1:2">
      <c r="A49" s="30"/>
    </row>
    <row r="50" spans="1:2">
      <c r="A50" s="30"/>
    </row>
    <row r="51" spans="1:2">
      <c r="A51" s="30"/>
    </row>
    <row r="52" spans="1:2">
      <c r="A52" s="30"/>
    </row>
    <row r="53" spans="1:2">
      <c r="A53" s="30"/>
    </row>
    <row r="54" spans="1:2">
      <c r="A54" s="30"/>
      <c r="B54" s="30"/>
    </row>
    <row r="55" spans="1:2">
      <c r="A55" s="30"/>
    </row>
    <row r="56" spans="1:2">
      <c r="A56" s="30"/>
    </row>
    <row r="57" spans="1:2">
      <c r="A57" s="30"/>
    </row>
    <row r="58" spans="1:2">
      <c r="A58" s="30"/>
    </row>
    <row r="59" spans="1:2">
      <c r="A59" s="30"/>
    </row>
    <row r="60" spans="1:2">
      <c r="A60" s="30"/>
      <c r="B60" s="30"/>
    </row>
    <row r="61" spans="1:2">
      <c r="A61" s="30"/>
    </row>
    <row r="62" spans="1:2">
      <c r="A62" s="30"/>
      <c r="B62" s="30"/>
    </row>
    <row r="63" spans="1:2">
      <c r="A63" s="30"/>
    </row>
    <row r="64" spans="1:2">
      <c r="A64" s="30"/>
    </row>
    <row r="65" spans="1:1">
      <c r="A65" s="30"/>
    </row>
    <row r="66" spans="1:1">
      <c r="A66" s="30"/>
    </row>
    <row r="67" spans="1:1">
      <c r="A67" s="30"/>
    </row>
    <row r="68" spans="1:1">
      <c r="A68" s="30"/>
    </row>
    <row r="69" spans="1:1">
      <c r="A69" s="30"/>
    </row>
    <row r="70" spans="1:1">
      <c r="A70" s="30"/>
    </row>
    <row r="71" spans="1:1">
      <c r="A71" s="30"/>
    </row>
    <row r="72" spans="1:1">
      <c r="A72" s="30"/>
    </row>
    <row r="73" spans="1:1">
      <c r="A73" s="30"/>
    </row>
    <row r="74" spans="1:1">
      <c r="A74" s="30"/>
    </row>
    <row r="75" spans="1:1">
      <c r="A75" s="30"/>
    </row>
    <row r="76" spans="1:1">
      <c r="A76" s="30"/>
    </row>
    <row r="77" spans="1:1">
      <c r="A77" s="30"/>
    </row>
    <row r="78" spans="1:1">
      <c r="A78" s="30"/>
    </row>
    <row r="79" spans="1:1">
      <c r="A79" s="30"/>
    </row>
    <row r="80" spans="1:1">
      <c r="A80" s="30"/>
    </row>
    <row r="81" spans="1:1">
      <c r="A81" s="30"/>
    </row>
    <row r="82" spans="1:1">
      <c r="A82" s="30"/>
    </row>
    <row r="83" spans="1:1">
      <c r="A83" s="30"/>
    </row>
    <row r="84" spans="1:1">
      <c r="A84" s="30"/>
    </row>
    <row r="85" spans="1:1">
      <c r="A85" s="30"/>
    </row>
    <row r="86" spans="1:1">
      <c r="A86" s="30"/>
    </row>
    <row r="87" spans="1:1">
      <c r="A87" s="30"/>
    </row>
    <row r="88" spans="1:1">
      <c r="A88" s="30"/>
    </row>
    <row r="89" spans="1:1">
      <c r="A89" s="30"/>
    </row>
    <row r="90" spans="1:1">
      <c r="A90" s="30"/>
    </row>
    <row r="91" spans="1:1">
      <c r="A91" s="30"/>
    </row>
    <row r="92" spans="1:1">
      <c r="A92" s="30"/>
    </row>
    <row r="93" spans="1:1">
      <c r="A93" s="30"/>
    </row>
    <row r="94" spans="1:1">
      <c r="A94" s="30"/>
    </row>
    <row r="95" spans="1:1">
      <c r="A95" s="30"/>
    </row>
    <row r="96" spans="1:1">
      <c r="A96" s="30"/>
    </row>
    <row r="97" spans="1:2">
      <c r="A97" s="30"/>
    </row>
    <row r="98" spans="1:2">
      <c r="A98" s="30"/>
    </row>
    <row r="99" spans="1:2">
      <c r="A99" s="30"/>
    </row>
    <row r="100" spans="1:2">
      <c r="A100" s="30"/>
    </row>
    <row r="101" spans="1:2">
      <c r="A101" s="30"/>
    </row>
    <row r="102" spans="1:2">
      <c r="A102" s="30"/>
    </row>
    <row r="103" spans="1:2">
      <c r="A103" s="30"/>
    </row>
    <row r="104" spans="1:2">
      <c r="A104" s="30"/>
    </row>
    <row r="105" spans="1:2">
      <c r="A105" s="30"/>
    </row>
    <row r="107" spans="1:2">
      <c r="B107" s="30"/>
    </row>
    <row r="146" spans="2:2">
      <c r="B146" s="30"/>
    </row>
    <row r="147" spans="2:2">
      <c r="B147" s="30"/>
    </row>
    <row r="148" spans="2:2">
      <c r="B148" s="30"/>
    </row>
    <row r="149" spans="2:2">
      <c r="B149" s="30"/>
    </row>
    <row r="150" spans="2:2">
      <c r="B150" s="30"/>
    </row>
    <row r="151" spans="2:2">
      <c r="B151" s="30"/>
    </row>
    <row r="152" spans="2:2">
      <c r="B152" s="30"/>
    </row>
    <row r="153" spans="2:2">
      <c r="B153" s="30"/>
    </row>
    <row r="154" spans="2:2">
      <c r="B154" s="30"/>
    </row>
    <row r="155" spans="2:2">
      <c r="B155" s="30"/>
    </row>
    <row r="156" spans="2:2">
      <c r="B156" s="30"/>
    </row>
    <row r="157" spans="2:2">
      <c r="B157" s="30"/>
    </row>
    <row r="158" spans="2:2">
      <c r="B158" s="30"/>
    </row>
    <row r="159" spans="2:2">
      <c r="B159" s="30"/>
    </row>
    <row r="160" spans="2:2">
      <c r="B160" s="30"/>
    </row>
    <row r="161" spans="2:2">
      <c r="B161" s="30"/>
    </row>
    <row r="162" spans="2:2">
      <c r="B162" s="30"/>
    </row>
    <row r="163" spans="2:2">
      <c r="B163" s="30"/>
    </row>
    <row r="164" spans="2:2">
      <c r="B164" s="30"/>
    </row>
    <row r="165" spans="2:2">
      <c r="B165" s="30"/>
    </row>
    <row r="166" spans="2:2">
      <c r="B166" s="30"/>
    </row>
    <row r="167" spans="2:2">
      <c r="B167" s="30"/>
    </row>
    <row r="168" spans="2:2">
      <c r="B168" s="30"/>
    </row>
    <row r="169" spans="2:2">
      <c r="B169" s="30"/>
    </row>
    <row r="170" spans="2:2">
      <c r="B170" s="30"/>
    </row>
    <row r="171" spans="2:2">
      <c r="B171" s="30"/>
    </row>
    <row r="172" spans="2:2">
      <c r="B172" s="30"/>
    </row>
    <row r="173" spans="2:2">
      <c r="B173" s="30"/>
    </row>
    <row r="174" spans="2:2">
      <c r="B174" s="30"/>
    </row>
    <row r="175" spans="2:2">
      <c r="B175" s="30"/>
    </row>
    <row r="176" spans="2:2">
      <c r="B176" s="30"/>
    </row>
    <row r="177" spans="2:2">
      <c r="B177" s="30"/>
    </row>
    <row r="178" spans="2:2">
      <c r="B178" s="30"/>
    </row>
    <row r="179" spans="2:2">
      <c r="B179" s="30"/>
    </row>
    <row r="180" spans="2:2">
      <c r="B180" s="30"/>
    </row>
    <row r="181" spans="2:2">
      <c r="B181" s="30"/>
    </row>
    <row r="182" spans="2:2">
      <c r="B182" s="30"/>
    </row>
    <row r="183" spans="2:2">
      <c r="B183" s="30"/>
    </row>
    <row r="184" spans="2:2">
      <c r="B184" s="30"/>
    </row>
    <row r="185" spans="2:2">
      <c r="B185" s="30"/>
    </row>
  </sheetData>
  <mergeCells count="16">
    <mergeCell ref="B12:K12"/>
    <mergeCell ref="B14:N14"/>
    <mergeCell ref="K1:M1"/>
    <mergeCell ref="C2:M2"/>
    <mergeCell ref="I4:J4"/>
    <mergeCell ref="K4:M4"/>
    <mergeCell ref="B4:B5"/>
    <mergeCell ref="C4:C5"/>
    <mergeCell ref="D4:D5"/>
    <mergeCell ref="E4:E5"/>
    <mergeCell ref="A4:A5"/>
    <mergeCell ref="B9:L9"/>
    <mergeCell ref="C10:K10"/>
    <mergeCell ref="C11:K11"/>
    <mergeCell ref="F4:H4"/>
    <mergeCell ref="B10:B11"/>
  </mergeCells>
  <conditionalFormatting sqref="I8">
    <cfRule type="cellIs" dxfId="1" priority="2" stopIfTrue="1" operator="greaterThan">
      <formula>0.33</formula>
    </cfRule>
  </conditionalFormatting>
  <conditionalFormatting sqref="I8">
    <cfRule type="cellIs" dxfId="0" priority="1" stopIfTrue="1" operator="greaterThan">
      <formula>0.33</formula>
    </cfRule>
  </conditionalFormatting>
  <hyperlinks>
    <hyperlink ref="B17" r:id="rId1"/>
  </hyperlinks>
  <pageMargins left="0.7" right="0.7" top="0.75" bottom="0.75" header="0.3" footer="0.3"/>
  <pageSetup paperSize="9" scale="75" fitToHeight="0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2025-10-02T06:48:27Z</dcterms:modified>
</cp:coreProperties>
</file>